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0_Výzva_22_2024_příprava\01_K_odeslání\"/>
    </mc:Choice>
  </mc:AlternateContent>
  <xr:revisionPtr revIDLastSave="0" documentId="8_{6F105008-2E03-4884-B5B6-FBFC4980DA9E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2 CHEMIK" sheetId="1" r:id="rId1"/>
  </sheets>
  <definedNames>
    <definedName name="_xlnm.Print_Area" localSheetId="0">'Výzva č. 22 CHEMIK'!$A$1:$Q$26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Q14" i="1"/>
  <c r="Q13" i="1"/>
  <c r="L18" i="1"/>
  <c r="L14" i="1"/>
  <c r="J13" i="1"/>
  <c r="K13" i="1" s="1"/>
  <c r="L16" i="1"/>
  <c r="J15" i="1"/>
  <c r="K15" i="1" s="1"/>
  <c r="J14" i="1"/>
  <c r="K14" i="1" s="1"/>
  <c r="L13" i="1"/>
  <c r="L20" i="1"/>
  <c r="J20" i="1"/>
  <c r="K20" i="1" s="1"/>
  <c r="L19" i="1"/>
  <c r="M19" i="1" s="1"/>
  <c r="N19" i="1" s="1"/>
  <c r="J19" i="1"/>
  <c r="K19" i="1" s="1"/>
  <c r="J18" i="1"/>
  <c r="K18" i="1" s="1"/>
  <c r="L17" i="1"/>
  <c r="M17" i="1" s="1"/>
  <c r="N17" i="1" s="1"/>
  <c r="J17" i="1"/>
  <c r="K17" i="1" s="1"/>
  <c r="L21" i="1"/>
  <c r="J21" i="1"/>
  <c r="K21" i="1" s="1"/>
  <c r="L15" i="1" l="1"/>
  <c r="M15" i="1" s="1"/>
  <c r="N15" i="1" s="1"/>
  <c r="J16" i="1"/>
  <c r="K16" i="1" s="1"/>
  <c r="M13" i="1"/>
  <c r="N13" i="1" s="1"/>
  <c r="M14" i="1"/>
  <c r="N14" i="1" s="1"/>
  <c r="M16" i="1"/>
  <c r="N16" i="1" s="1"/>
  <c r="M18" i="1"/>
  <c r="N18" i="1" s="1"/>
  <c r="M20" i="1"/>
  <c r="N20" i="1" s="1"/>
  <c r="M21" i="1"/>
  <c r="N21" i="1" s="1"/>
  <c r="L22" i="1" l="1"/>
  <c r="M22" i="1" l="1"/>
  <c r="N22" i="1"/>
</calcChain>
</file>

<file path=xl/sharedStrings.xml><?xml version="1.0" encoding="utf-8"?>
<sst xmlns="http://schemas.openxmlformats.org/spreadsheetml/2006/main" count="52" uniqueCount="45">
  <si>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</si>
  <si>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</si>
  <si>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</si>
  <si>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</si>
  <si>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</si>
  <si>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</si>
  <si>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</si>
  <si>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</si>
  <si>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</si>
  <si>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</si>
  <si>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</si>
  <si>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</si>
  <si>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</si>
  <si>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</si>
  <si>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</si>
  <si>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</si>
  <si>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</si>
  <si>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</si>
  <si>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</si>
  <si>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</si>
  <si>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</si>
  <si>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 xml:space="preserve">kit pro zpracování lidské nádorové tkáně </t>
  </si>
  <si>
    <t>kit pro zpracování lidské nádorové tkáně enzymovou metodou pro získání jednobuněčné suspenze</t>
  </si>
  <si>
    <t>1 ks</t>
  </si>
  <si>
    <t>FcR blokační reagent pro lidské buňky</t>
  </si>
  <si>
    <t>FcR blokační reagent pro lidské buňky k blokování nežádoucí vazby protilátek na lidské buňky exprimující Fc receptory, jako jsou B buňky, monocyty a makrofágy, zvyšující specificitu značení vůči vzácným buňkám, například neurálním kmenovým buňkám, hematopoetickým kmenovým buňkám nebo regulačním T buňkám.</t>
  </si>
  <si>
    <t>1  ml</t>
  </si>
  <si>
    <t>Kolony složené z feromagnetických kuliček, které umožňují rychlou a šetrnou separaci buněk s navázanými magnetickými částicemi po umístění do magnetického pole určené pro separaci 10na7 magneticky označených až 2×10na8 celkových buněk jako např. lymfoidních buněk z krve, kostní dřeně nebo tkáně.</t>
  </si>
  <si>
    <t>Kolony složené z feromagnetických kuliček, které umožňují rychlou a šetrnou separaci buněk s navázanými magnetickými částicemi po umístění do magnetického pole určené pro separaci až 10na8 magneticky označených až 2×10na9 celkových buněk jako např. lymfoidních buněk z krve, kostní dřeně nebo tkáně.</t>
  </si>
  <si>
    <t>Kit pro nepřímou magnetickou separací monocytů z lidských mononukleárních buněk z krve</t>
  </si>
  <si>
    <t>Kit pro izolaci se značením a nepřímou magnetickou separací až 10na9 monocytů z lidských mononukleárních buněk z krve, umožňující izolaci klasických (CD14++CD16–), neklasických (CD14+CD16++) a intermediárních (CD14++CD16+) monocytů.</t>
  </si>
  <si>
    <t>CD61 protilátkou značené magnetické částice</t>
  </si>
  <si>
    <t>CD61 protilátkou značené magnetické částice k odstranění až 10na9 krevních destiček z preparátů buněk periferní krve.</t>
  </si>
  <si>
    <t>Reagencie pro aktivaci/expanzi T buněk</t>
  </si>
  <si>
    <t>Reagencie pro aktivaci/expanzi T buněk s protilátkami proti lidským CD2, CD3 a CD28.</t>
  </si>
  <si>
    <t>Kit pro izolaci CD4+ T lymfocytů</t>
  </si>
  <si>
    <t>Kit pro izolaci až 10na9 CD4+ T lymfocytů z lidských mononukleárních buněk periferní krve (PBMC).</t>
  </si>
  <si>
    <t xml:space="preserve">Kit pro pozitivní magnetickou separaci CD45+ tumor-infiltrujících lymfocytů </t>
  </si>
  <si>
    <t>Kit pro pozitivní magnetickou separaci CD45+ tumor-infiltrujících lymfocytů z jednobuněčných suspenzí solidních lidských nádorů a také xenotransplantovaných myších nádorů umožňující uvolnění navázaných magnetických částic.</t>
  </si>
  <si>
    <t>Výsledná nabídková cena v Kč včetně všech nákladů (např. dopravné, balné, náklady na pojištění, inflační vlivy, clo, sleva z ceny apod).</t>
  </si>
  <si>
    <t>Kolony složené z feromagnetických kuliček, které umožňují rychlou a šetrnou separaci 10na7 magneticky označených až 2×10na8 celkových buněk</t>
  </si>
  <si>
    <t>Kolony složené z feromagnetických kuliček, které umožňují rychlou a šetrnou separaci 10na8 magneticky označených až 2×10na9 celkových buněk</t>
  </si>
  <si>
    <t>Účastník ve sloupci "D " Nabídnuté plnění účastníkem"  může využít vlastní přílohy a prokázat plnění dalšími listy v nabídce.</t>
  </si>
  <si>
    <t xml:space="preserve">a Cenová nabídka </t>
  </si>
  <si>
    <r>
      <t>Příloha č. 1 Výzvy č. 22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</si>
</sst>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/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3" fontId="3" fillId="5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6"/>
  <sheetViews>
    <sheetView tabSelected="1" view="pageBreakPreview" zoomScale="79" zoomScaleNormal="79" zoomScaleSheetLayoutView="79" workbookViewId="0">
      <selection activeCell="Q12" sqref="Q12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1"/>
      <c r="G2" s="61"/>
      <c r="H2" s="2" t="s">
        <v>44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49"/>
      <c r="F3" s="5"/>
      <c r="G3" s="5"/>
      <c r="H3" s="8" t="s">
        <v>43</v>
      </c>
      <c r="I3" s="3"/>
      <c r="J3" s="5"/>
      <c r="N3" s="3"/>
      <c r="O3" s="3"/>
      <c r="P3" s="3"/>
    </row>
    <row r="4" spans="1:17" ht="18" x14ac:dyDescent="0.35">
      <c r="A4" s="6"/>
      <c r="B4" s="48" t="s">
        <v>0</v>
      </c>
      <c r="C4" s="48"/>
      <c r="D4" s="33"/>
      <c r="E4" s="46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2" t="s">
        <v>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3"/>
    </row>
    <row r="7" spans="1:17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42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6" t="s">
        <v>2</v>
      </c>
      <c r="C11" s="66"/>
      <c r="D11" s="34"/>
      <c r="E11" s="13"/>
      <c r="F11" s="14"/>
      <c r="O11" s="64" t="s">
        <v>3</v>
      </c>
      <c r="P11" s="64"/>
      <c r="Q11" s="64"/>
    </row>
    <row r="12" spans="1:17" ht="136.80000000000001" customHeight="1" x14ac:dyDescent="0.3">
      <c r="A12" s="15" t="s">
        <v>4</v>
      </c>
      <c r="B12" s="43" t="s">
        <v>5</v>
      </c>
      <c r="C12" s="43" t="s">
        <v>6</v>
      </c>
      <c r="D12" s="31" t="s">
        <v>7</v>
      </c>
      <c r="E12" s="16" t="s">
        <v>8</v>
      </c>
      <c r="F12" s="47" t="s">
        <v>9</v>
      </c>
      <c r="G12" s="47" t="s">
        <v>10</v>
      </c>
      <c r="H12" s="45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66" customHeight="1" x14ac:dyDescent="0.3">
      <c r="A13" s="25">
        <v>1</v>
      </c>
      <c r="B13" s="56" t="s">
        <v>21</v>
      </c>
      <c r="C13" s="44" t="s">
        <v>22</v>
      </c>
      <c r="D13" s="55"/>
      <c r="E13" s="29"/>
      <c r="F13" s="52">
        <v>1</v>
      </c>
      <c r="G13" s="30" t="s">
        <v>23</v>
      </c>
      <c r="H13" s="50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:M16" si="0">SUM(L13*I13)/100</f>
        <v>0</v>
      </c>
      <c r="N13" s="22">
        <f t="shared" ref="N13:N16" si="1">SUM(L13:M13)</f>
        <v>0</v>
      </c>
      <c r="O13" s="22"/>
      <c r="P13" s="23"/>
      <c r="Q13" s="22">
        <f t="shared" ref="Q13:Q21" si="2">SUM(H13*P13)</f>
        <v>0</v>
      </c>
    </row>
    <row r="14" spans="1:17" ht="118.8" customHeight="1" x14ac:dyDescent="0.3">
      <c r="A14" s="19">
        <v>2</v>
      </c>
      <c r="B14" s="57" t="s">
        <v>24</v>
      </c>
      <c r="C14" s="58" t="s">
        <v>25</v>
      </c>
      <c r="D14" s="53"/>
      <c r="E14" s="29"/>
      <c r="F14" s="30">
        <v>2</v>
      </c>
      <c r="G14" s="30" t="s">
        <v>26</v>
      </c>
      <c r="H14" s="50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0"/>
        <v>0</v>
      </c>
      <c r="N14" s="22">
        <f t="shared" si="1"/>
        <v>0</v>
      </c>
      <c r="O14" s="22"/>
      <c r="P14" s="23"/>
      <c r="Q14" s="22">
        <f t="shared" si="2"/>
        <v>0</v>
      </c>
    </row>
    <row r="15" spans="1:17" ht="137.4" customHeight="1" x14ac:dyDescent="0.3">
      <c r="A15" s="19">
        <v>3</v>
      </c>
      <c r="B15" s="59" t="s">
        <v>40</v>
      </c>
      <c r="C15" s="54" t="s">
        <v>27</v>
      </c>
      <c r="D15" s="35"/>
      <c r="E15" s="29"/>
      <c r="F15" s="30">
        <v>25</v>
      </c>
      <c r="G15" s="30" t="s">
        <v>23</v>
      </c>
      <c r="H15" s="51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0"/>
        <v>0</v>
      </c>
      <c r="N15" s="22">
        <f>SUM(L15:M15)</f>
        <v>0</v>
      </c>
      <c r="O15" s="22"/>
      <c r="P15" s="23"/>
      <c r="Q15" s="22">
        <f t="shared" si="2"/>
        <v>0</v>
      </c>
    </row>
    <row r="16" spans="1:17" ht="130.19999999999999" customHeight="1" x14ac:dyDescent="0.3">
      <c r="A16" s="19">
        <v>4</v>
      </c>
      <c r="B16" s="56" t="s">
        <v>41</v>
      </c>
      <c r="C16" s="60" t="s">
        <v>28</v>
      </c>
      <c r="D16" s="35"/>
      <c r="E16" s="29"/>
      <c r="F16" s="30">
        <v>100</v>
      </c>
      <c r="G16" s="30" t="s">
        <v>23</v>
      </c>
      <c r="H16" s="51"/>
      <c r="I16" s="20"/>
      <c r="J16" s="21">
        <f t="shared" ref="J16" si="3">SUM(H16*I16)/100</f>
        <v>0</v>
      </c>
      <c r="K16" s="22">
        <f t="shared" ref="K16" si="4">SUM(H16+J16)</f>
        <v>0</v>
      </c>
      <c r="L16" s="22">
        <f t="shared" ref="L16" si="5">SUM(F16*H16)</f>
        <v>0</v>
      </c>
      <c r="M16" s="22">
        <f t="shared" si="0"/>
        <v>0</v>
      </c>
      <c r="N16" s="22">
        <f t="shared" si="1"/>
        <v>0</v>
      </c>
      <c r="O16" s="22"/>
      <c r="P16" s="23"/>
      <c r="Q16" s="22">
        <f t="shared" si="2"/>
        <v>0</v>
      </c>
    </row>
    <row r="17" spans="1:17" s="24" customFormat="1" ht="92.25" customHeight="1" x14ac:dyDescent="0.3">
      <c r="A17" s="19">
        <v>5</v>
      </c>
      <c r="B17" s="56" t="s">
        <v>29</v>
      </c>
      <c r="C17" s="60" t="s">
        <v>30</v>
      </c>
      <c r="D17" s="35"/>
      <c r="E17" s="29"/>
      <c r="F17" s="30">
        <v>1</v>
      </c>
      <c r="G17" s="30" t="s">
        <v>23</v>
      </c>
      <c r="H17" s="50"/>
      <c r="I17" s="20"/>
      <c r="J17" s="21">
        <f>SUM(H17*I17)/100</f>
        <v>0</v>
      </c>
      <c r="K17" s="22">
        <f>SUM(H17+J17)</f>
        <v>0</v>
      </c>
      <c r="L17" s="22">
        <f>SUM(F17*H17)</f>
        <v>0</v>
      </c>
      <c r="M17" s="22">
        <f t="shared" ref="M17:M20" si="6">SUM(L17*I17)/100</f>
        <v>0</v>
      </c>
      <c r="N17" s="22">
        <f t="shared" ref="N17:N20" si="7">SUM(L17:M17)</f>
        <v>0</v>
      </c>
      <c r="O17" s="22"/>
      <c r="P17" s="23"/>
      <c r="Q17" s="22">
        <f t="shared" si="2"/>
        <v>0</v>
      </c>
    </row>
    <row r="18" spans="1:17" ht="43.2" x14ac:dyDescent="0.3">
      <c r="A18" s="19">
        <v>6</v>
      </c>
      <c r="B18" s="56" t="s">
        <v>31</v>
      </c>
      <c r="C18" s="60" t="s">
        <v>32</v>
      </c>
      <c r="D18" s="35"/>
      <c r="E18" s="29"/>
      <c r="F18" s="30">
        <v>1</v>
      </c>
      <c r="G18" s="30" t="s">
        <v>23</v>
      </c>
      <c r="H18" s="50"/>
      <c r="I18" s="20"/>
      <c r="J18" s="21">
        <f>SUM(H18*I18)/100</f>
        <v>0</v>
      </c>
      <c r="K18" s="22">
        <f>SUM(H18+J18)</f>
        <v>0</v>
      </c>
      <c r="L18" s="22">
        <f>SUM(F18*H18)</f>
        <v>0</v>
      </c>
      <c r="M18" s="22">
        <f t="shared" si="6"/>
        <v>0</v>
      </c>
      <c r="N18" s="22">
        <f t="shared" si="7"/>
        <v>0</v>
      </c>
      <c r="O18" s="22"/>
      <c r="P18" s="23"/>
      <c r="Q18" s="22">
        <f t="shared" si="2"/>
        <v>0</v>
      </c>
    </row>
    <row r="19" spans="1:17" ht="28.8" x14ac:dyDescent="0.3">
      <c r="A19" s="19">
        <v>7</v>
      </c>
      <c r="B19" s="56" t="s">
        <v>33</v>
      </c>
      <c r="C19" s="60" t="s">
        <v>34</v>
      </c>
      <c r="D19" s="35"/>
      <c r="E19" s="29"/>
      <c r="F19" s="30">
        <v>1</v>
      </c>
      <c r="G19" s="30" t="s">
        <v>23</v>
      </c>
      <c r="H19" s="51"/>
      <c r="I19" s="20"/>
      <c r="J19" s="21">
        <f>SUM(H19*I19)/100</f>
        <v>0</v>
      </c>
      <c r="K19" s="22">
        <f>SUM(H19+J19)</f>
        <v>0</v>
      </c>
      <c r="L19" s="22">
        <f t="shared" ref="L19:L20" si="8">SUM(F19*H19)</f>
        <v>0</v>
      </c>
      <c r="M19" s="22">
        <f t="shared" si="6"/>
        <v>0</v>
      </c>
      <c r="N19" s="22">
        <f t="shared" si="7"/>
        <v>0</v>
      </c>
      <c r="O19" s="22"/>
      <c r="P19" s="23"/>
      <c r="Q19" s="22">
        <f t="shared" si="2"/>
        <v>0</v>
      </c>
    </row>
    <row r="20" spans="1:17" ht="28.8" x14ac:dyDescent="0.3">
      <c r="A20" s="19">
        <v>8</v>
      </c>
      <c r="B20" s="56" t="s">
        <v>35</v>
      </c>
      <c r="C20" s="60" t="s">
        <v>36</v>
      </c>
      <c r="D20" s="35"/>
      <c r="E20" s="29"/>
      <c r="F20" s="30">
        <v>1</v>
      </c>
      <c r="G20" s="30" t="s">
        <v>23</v>
      </c>
      <c r="H20" s="51"/>
      <c r="I20" s="20"/>
      <c r="J20" s="21">
        <f t="shared" ref="J20" si="9">SUM(H20*I20)/100</f>
        <v>0</v>
      </c>
      <c r="K20" s="22">
        <f t="shared" ref="K20" si="10">SUM(H20+J20)</f>
        <v>0</v>
      </c>
      <c r="L20" s="22">
        <f t="shared" si="8"/>
        <v>0</v>
      </c>
      <c r="M20" s="22">
        <f t="shared" si="6"/>
        <v>0</v>
      </c>
      <c r="N20" s="22">
        <f t="shared" si="7"/>
        <v>0</v>
      </c>
      <c r="O20" s="22"/>
      <c r="P20" s="23"/>
      <c r="Q20" s="22">
        <f t="shared" si="2"/>
        <v>0</v>
      </c>
    </row>
    <row r="21" spans="1:17" s="24" customFormat="1" ht="72" x14ac:dyDescent="0.3">
      <c r="A21" s="19">
        <v>9</v>
      </c>
      <c r="B21" s="56" t="s">
        <v>37</v>
      </c>
      <c r="C21" s="44" t="s">
        <v>38</v>
      </c>
      <c r="D21" s="35"/>
      <c r="E21" s="29"/>
      <c r="F21" s="30">
        <v>1</v>
      </c>
      <c r="G21" s="30" t="s">
        <v>23</v>
      </c>
      <c r="H21" s="50"/>
      <c r="I21" s="20"/>
      <c r="J21" s="21">
        <f>SUM(H21*I21)/100</f>
        <v>0</v>
      </c>
      <c r="K21" s="22">
        <f>SUM(H21+J21)</f>
        <v>0</v>
      </c>
      <c r="L21" s="22">
        <f>SUM(F21*H21)</f>
        <v>0</v>
      </c>
      <c r="M21" s="22">
        <f t="shared" ref="M21" si="11">SUM(L21*I21)/100</f>
        <v>0</v>
      </c>
      <c r="N21" s="22">
        <f t="shared" ref="N21" si="12">SUM(L21:M21)</f>
        <v>0</v>
      </c>
      <c r="O21" s="22"/>
      <c r="P21" s="23"/>
      <c r="Q21" s="22">
        <f t="shared" si="2"/>
        <v>0</v>
      </c>
    </row>
    <row r="22" spans="1:17" ht="30" customHeight="1" x14ac:dyDescent="0.3">
      <c r="B22" s="36" t="s">
        <v>39</v>
      </c>
      <c r="C22" s="37"/>
      <c r="D22" s="37"/>
      <c r="E22" s="38"/>
      <c r="F22" s="39"/>
      <c r="G22" s="39"/>
      <c r="H22" s="40"/>
      <c r="I22" s="41"/>
      <c r="J22" s="41"/>
      <c r="K22" s="41"/>
      <c r="L22" s="42">
        <f>SUM(L13:L21)</f>
        <v>0</v>
      </c>
      <c r="M22" s="42">
        <f>SUM(M13:M21)</f>
        <v>0</v>
      </c>
      <c r="N22" s="42">
        <f>SUM(N13:N21)</f>
        <v>0</v>
      </c>
    </row>
    <row r="23" spans="1:17" x14ac:dyDescent="0.3">
      <c r="L23" s="26"/>
    </row>
    <row r="24" spans="1:17" ht="48" customHeight="1" x14ac:dyDescent="0.3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7" x14ac:dyDescent="0.3">
      <c r="B25" s="63"/>
      <c r="C25" s="63"/>
      <c r="D25" s="63"/>
      <c r="E25" s="63"/>
      <c r="F25" s="63"/>
      <c r="G25" s="63"/>
      <c r="H25" s="63"/>
      <c r="L25" s="27"/>
    </row>
    <row r="26" spans="1:17" ht="24.6" customHeight="1" x14ac:dyDescent="0.3">
      <c r="B26" s="63"/>
      <c r="C26" s="63"/>
      <c r="D26" s="63"/>
      <c r="E26" s="63"/>
      <c r="F26" s="63"/>
      <c r="G26" s="63"/>
      <c r="H26" s="63"/>
      <c r="L26" s="2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4 F20:G1048576 F19 F16:G18 F15" name="Oblast3"/>
    <protectedRange algorithmName="SHA-512" hashValue="/5PSoJn5qAL9Fu5G35wpYxEvLB6WIwYXA9nVZ65yNgApf6x2eYYiMP6vhPMVDE5ejF4+iKt9VbkqxVHiUA5A4w==" saltValue="7Wt/LWVVScooo6LJY7ba/w==" spinCount="100000" sqref="A1:C12 A22:C1048576 A13:A21" name="Oblast1"/>
    <protectedRange sqref="D1:E12 E13 E21 D18:E20 E17 D14:E16 D22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3 B21:D21 B17:D17" name="Oblast1_1"/>
    <protectedRange algorithmName="SHA-512" hashValue="d5LKauLj5dEnrKyLenZ7SXr1+g+ACFD0pTnX62VXeeBfvEKM/AnpxYF2t5SSFzBGnCJW1dbArdo4gLnnQ2T7Fw==" saltValue="ASnJ1LgvWZYMeREA2lBVKQ==" spinCount="100000" sqref="B18:C18 B14:C14" name="Oblast1_2"/>
    <protectedRange password="C680" sqref="B19:C19 B15:C15" name="Oblast1_3"/>
    <protectedRange password="C680" sqref="G19 G15" name="Oblast2_1"/>
    <protectedRange algorithmName="SHA-512" hashValue="/5PSoJn5qAL9Fu5G35wpYxEvLB6WIwYXA9nVZ65yNgApf6x2eYYiMP6vhPMVDE5ejF4+iKt9VbkqxVHiUA5A4w==" saltValue="7Wt/LWVVScooo6LJY7ba/w==" spinCount="100000" sqref="B20:C20 B16:C16" name="Oblast1_4"/>
  </protectedRanges>
  <mergeCells count="6">
    <mergeCell ref="F2:G2"/>
    <mergeCell ref="B6:O6"/>
    <mergeCell ref="B25:H26"/>
    <mergeCell ref="O11:Q11"/>
    <mergeCell ref="B24:N24"/>
    <mergeCell ref="B11:C11"/>
  </mergeCells>
  <phoneticPr fontId="26" type="noConversion"/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7682B8-E27A-42C9-9146-C1DD18076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22 CHEMIK</vt:lpstr>
      <vt:lpstr>'Výzva č. 22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2024-04-19T12:11:01Z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