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28" yWindow="65428" windowWidth="23256" windowHeight="12456" activeTab="0"/>
  </bookViews>
  <sheets>
    <sheet name="Celkem" sheetId="1" r:id="rId1"/>
    <sheet name="Kateřinská" sheetId="2" r:id="rId2"/>
    <sheet name="Bojiště" sheetId="3" r:id="rId3"/>
    <sheet name="U Nemocnice 4" sheetId="4" r:id="rId4"/>
    <sheet name="U Nemocnice 5" sheetId="5" r:id="rId5"/>
    <sheet name="Albertov 4" sheetId="6" r:id="rId6"/>
    <sheet name="Studničkova" sheetId="7" r:id="rId7"/>
    <sheet name="HEPA" sheetId="8" r:id="rId8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<sst xmlns="http://schemas.openxmlformats.org/spreadsheetml/2006/main" count="1201" uniqueCount="312">
  <si>
    <t>Bojiště</t>
  </si>
  <si>
    <t>Kateřinská 32</t>
  </si>
  <si>
    <t>K 0.3</t>
  </si>
  <si>
    <t>233x233x250</t>
  </si>
  <si>
    <t>G3</t>
  </si>
  <si>
    <t>K 0.4</t>
  </si>
  <si>
    <t>402x402x48</t>
  </si>
  <si>
    <t>G4</t>
  </si>
  <si>
    <t>K 0.6</t>
  </si>
  <si>
    <t>K 0.7</t>
  </si>
  <si>
    <t>K 0.8</t>
  </si>
  <si>
    <t>188x188x250</t>
  </si>
  <si>
    <t>K 1.4.</t>
  </si>
  <si>
    <t>592x592x500</t>
  </si>
  <si>
    <t>M5</t>
  </si>
  <si>
    <t>592x592x630</t>
  </si>
  <si>
    <t>F7</t>
  </si>
  <si>
    <t>K 1.5.</t>
  </si>
  <si>
    <t>402x402x500</t>
  </si>
  <si>
    <t>402x402x630</t>
  </si>
  <si>
    <t>K 1.6</t>
  </si>
  <si>
    <t>402x402x360</t>
  </si>
  <si>
    <t>K 1.8.</t>
  </si>
  <si>
    <t>490x490x360</t>
  </si>
  <si>
    <t>490x490x630</t>
  </si>
  <si>
    <t>K 1.9</t>
  </si>
  <si>
    <t>K 2.7</t>
  </si>
  <si>
    <t>K 3.6</t>
  </si>
  <si>
    <t>K 3.7</t>
  </si>
  <si>
    <t>K 3.8</t>
  </si>
  <si>
    <t>490x490x500</t>
  </si>
  <si>
    <t>K 3.10</t>
  </si>
  <si>
    <t>K 1.3</t>
  </si>
  <si>
    <t>694x380x630</t>
  </si>
  <si>
    <t>K 3.3</t>
  </si>
  <si>
    <t>K 2.3</t>
  </si>
  <si>
    <t>K 3.1.</t>
  </si>
  <si>
    <t>287x897x500</t>
  </si>
  <si>
    <t>287x897x630</t>
  </si>
  <si>
    <t>K 2.2.</t>
  </si>
  <si>
    <t>287x592x360</t>
  </si>
  <si>
    <t>402x592x360</t>
  </si>
  <si>
    <t>287x592x630</t>
  </si>
  <si>
    <t>402x592x630</t>
  </si>
  <si>
    <t>K 2.4.</t>
  </si>
  <si>
    <t>K 3.4.</t>
  </si>
  <si>
    <t>287x287x360</t>
  </si>
  <si>
    <t>402x287x360</t>
  </si>
  <si>
    <t>287x402x360</t>
  </si>
  <si>
    <t>287x287x630</t>
  </si>
  <si>
    <t>402x287x630</t>
  </si>
  <si>
    <t>K 2.5.</t>
  </si>
  <si>
    <t>K 2.6.</t>
  </si>
  <si>
    <t>K 3.5.</t>
  </si>
  <si>
    <t>287x897x360</t>
  </si>
  <si>
    <t>K 0.1</t>
  </si>
  <si>
    <t>K 0.2.</t>
  </si>
  <si>
    <t>282x282x300/2</t>
  </si>
  <si>
    <t xml:space="preserve">kapsový filtr </t>
  </si>
  <si>
    <t>FFR/S 250</t>
  </si>
  <si>
    <t>B 1.1</t>
  </si>
  <si>
    <t>282x282x300</t>
  </si>
  <si>
    <t>B 1.6</t>
  </si>
  <si>
    <t>B 1.3</t>
  </si>
  <si>
    <t>592x897x360</t>
  </si>
  <si>
    <t>490x897x360</t>
  </si>
  <si>
    <t>592x897x630</t>
  </si>
  <si>
    <t>490x897x630</t>
  </si>
  <si>
    <t>B 1.5</t>
  </si>
  <si>
    <t>B 2.1</t>
  </si>
  <si>
    <t>B 3.2</t>
  </si>
  <si>
    <t>B 4.3</t>
  </si>
  <si>
    <t>B 4.2</t>
  </si>
  <si>
    <t>402x287x500</t>
  </si>
  <si>
    <t>287x402x500</t>
  </si>
  <si>
    <t>287x287x500</t>
  </si>
  <si>
    <t>F9</t>
  </si>
  <si>
    <t>287x402x630</t>
  </si>
  <si>
    <t>B 3.1</t>
  </si>
  <si>
    <t xml:space="preserve">G4 </t>
  </si>
  <si>
    <t>B 3.4</t>
  </si>
  <si>
    <t>B 3.3</t>
  </si>
  <si>
    <t>B 3.6</t>
  </si>
  <si>
    <t>B 3.8</t>
  </si>
  <si>
    <t>592x287x360</t>
  </si>
  <si>
    <t>592x287x630</t>
  </si>
  <si>
    <t>B 2.3</t>
  </si>
  <si>
    <t>F5</t>
  </si>
  <si>
    <t>B 2.2</t>
  </si>
  <si>
    <t>B 3.11</t>
  </si>
  <si>
    <t>535x330x210</t>
  </si>
  <si>
    <t>B 3.10</t>
  </si>
  <si>
    <t>530x330x220/6</t>
  </si>
  <si>
    <t>bez rámečku</t>
  </si>
  <si>
    <t>VZT filtry - U Nemocnice 4</t>
  </si>
  <si>
    <t>Hlavní budova</t>
  </si>
  <si>
    <t>VZT 2 a 3</t>
  </si>
  <si>
    <t>F6</t>
  </si>
  <si>
    <t>VZT 1 a 4</t>
  </si>
  <si>
    <t>VZT 5</t>
  </si>
  <si>
    <t>Cena celkem</t>
  </si>
  <si>
    <t>Spodní domek</t>
  </si>
  <si>
    <t>SP4</t>
  </si>
  <si>
    <t>592x490x360</t>
  </si>
  <si>
    <t>592x490x500</t>
  </si>
  <si>
    <t>Bufet</t>
  </si>
  <si>
    <t>BF</t>
  </si>
  <si>
    <t>266x740x280/2</t>
  </si>
  <si>
    <t>Depozitáře</t>
  </si>
  <si>
    <t>Rekuperační jednotka Systemair</t>
  </si>
  <si>
    <t>171x338x265/2</t>
  </si>
  <si>
    <t>430x200x230</t>
  </si>
  <si>
    <t>255x235x180-340/5</t>
  </si>
  <si>
    <t>255x235x180-380/5</t>
  </si>
  <si>
    <t>256x236x180-380</t>
  </si>
  <si>
    <t>335x172x455/4</t>
  </si>
  <si>
    <t>335x265x330/4</t>
  </si>
  <si>
    <t>430x215x280</t>
  </si>
  <si>
    <t>436x236x180-380/9</t>
  </si>
  <si>
    <t>CEB - U Nemocnice 5</t>
  </si>
  <si>
    <t>VZT1</t>
  </si>
  <si>
    <t>402x402x600</t>
  </si>
  <si>
    <t>VZT2</t>
  </si>
  <si>
    <t>287x592x600</t>
  </si>
  <si>
    <t>402x592x600</t>
  </si>
  <si>
    <t>VZT3</t>
  </si>
  <si>
    <t>287x287x600</t>
  </si>
  <si>
    <t>287x402x600</t>
  </si>
  <si>
    <t>402x287x600</t>
  </si>
  <si>
    <t>VZT 4</t>
  </si>
  <si>
    <t>VZT1a</t>
  </si>
  <si>
    <t>VZT 1b</t>
  </si>
  <si>
    <t xml:space="preserve"> 592x592x630</t>
  </si>
  <si>
    <t>VZT 6</t>
  </si>
  <si>
    <t>VZT filtry - Albertov 4</t>
  </si>
  <si>
    <t>Posluchárny rotundy</t>
  </si>
  <si>
    <t>A.VZT 1</t>
  </si>
  <si>
    <t>897x287x96</t>
  </si>
  <si>
    <t>897x287x360/8</t>
  </si>
  <si>
    <t>A.VZT 2</t>
  </si>
  <si>
    <t>Posluchárna Farmakologie</t>
  </si>
  <si>
    <t>VZT Fa</t>
  </si>
  <si>
    <t>Velká posluchárna - kopule</t>
  </si>
  <si>
    <t>VZT 1</t>
  </si>
  <si>
    <t>287x490x96</t>
  </si>
  <si>
    <t>490x592x96</t>
  </si>
  <si>
    <t>287x592x96</t>
  </si>
  <si>
    <t>592x592x96</t>
  </si>
  <si>
    <t>287x490x360</t>
  </si>
  <si>
    <t>592x592x360</t>
  </si>
  <si>
    <t>287x490x590</t>
  </si>
  <si>
    <t>592x490x590</t>
  </si>
  <si>
    <t>287x592x590</t>
  </si>
  <si>
    <t>592x592x590</t>
  </si>
  <si>
    <t xml:space="preserve">     </t>
  </si>
  <si>
    <t>402x4+B27:B6002x630</t>
  </si>
  <si>
    <t>Rozměr filtru</t>
  </si>
  <si>
    <t>Označení VZT jednotky</t>
  </si>
  <si>
    <t>Třída filtrace EN 779</t>
  </si>
  <si>
    <t xml:space="preserve"> Předpokládaná spotřeba kusů za 1 rok </t>
  </si>
  <si>
    <t xml:space="preserve">Cena v Kč za 1 kus bez DPH </t>
  </si>
  <si>
    <t xml:space="preserve">Cena v Kč Cena v Kč za 1 kus vč. DPH </t>
  </si>
  <si>
    <t xml:space="preserve">Cena celkem bez DPH </t>
  </si>
  <si>
    <t xml:space="preserve">Cena celkem s DPH </t>
  </si>
  <si>
    <t>Označení  VZT jednotky</t>
  </si>
  <si>
    <t xml:space="preserve">Rozměr filtru </t>
  </si>
  <si>
    <t xml:space="preserve">Předpokládaná spotřeba kusů za 1 rok </t>
  </si>
  <si>
    <t>Označení jednotky</t>
  </si>
  <si>
    <t>Třída filtrace</t>
  </si>
  <si>
    <t xml:space="preserve">Cena v Kč za 1 kus vč. DPH </t>
  </si>
  <si>
    <t xml:space="preserve">Cena celkem vč. DPH </t>
  </si>
  <si>
    <t xml:space="preserve">Třída filtrace </t>
  </si>
  <si>
    <t>2FCUx2 pracovny</t>
  </si>
  <si>
    <t xml:space="preserve">Označení VTZ jednotky </t>
  </si>
  <si>
    <t>Rukávec G2, š 220mm v délce 15m</t>
  </si>
  <si>
    <t>Rukávec do FCU, G2 rozměry š288xd1650mm</t>
  </si>
  <si>
    <t xml:space="preserve">Role filtračního materíálu G4, š 2m v délce 20 m  </t>
  </si>
  <si>
    <t xml:space="preserve">Označení </t>
  </si>
  <si>
    <t xml:space="preserve">Předpokládaná spotřeba za 1 rok </t>
  </si>
  <si>
    <t>Cena celkem s DPH</t>
  </si>
  <si>
    <t>Cena celkem Albertov 4</t>
  </si>
  <si>
    <r>
      <rPr>
        <sz val="10"/>
        <rFont val="Arial Black"/>
        <family val="2"/>
      </rPr>
      <t>Cena celkem U Nemocnice 5</t>
    </r>
    <r>
      <rPr>
        <sz val="10"/>
        <rFont val="Arial"/>
        <family val="2"/>
      </rPr>
      <t xml:space="preserve"> </t>
    </r>
  </si>
  <si>
    <t>Cena celkem U Nemocnice 4</t>
  </si>
  <si>
    <t>Cena celkem Bojiště</t>
  </si>
  <si>
    <t xml:space="preserve">Cena celkem Kateřinská </t>
  </si>
  <si>
    <t>Cena celkem role + rukávec</t>
  </si>
  <si>
    <t xml:space="preserve">Soupis VZT filtrů do VZT zařízení pro stanovení ročních nákladů za dodávku filtrů </t>
  </si>
  <si>
    <t>Typ VZT filtru</t>
  </si>
  <si>
    <t>Rozměr VZT filtru</t>
  </si>
  <si>
    <t xml:space="preserve">Počet filtrů / 1 rok </t>
  </si>
  <si>
    <t xml:space="preserve">Cena VZT filtrů bez DPH za 1 kus </t>
  </si>
  <si>
    <t xml:space="preserve">Cena VTZ filtrů za  1 kus vč.  DPH </t>
  </si>
  <si>
    <t>Cena celkem bez DPH</t>
  </si>
  <si>
    <t>kapsový</t>
  </si>
  <si>
    <t>785x485x360/7</t>
  </si>
  <si>
    <t>Z-line</t>
  </si>
  <si>
    <t>490x402x48</t>
  </si>
  <si>
    <t>402x490x500/4</t>
  </si>
  <si>
    <t>287x490x48</t>
  </si>
  <si>
    <t>kapsový Antistatický</t>
  </si>
  <si>
    <t>402x490x600</t>
  </si>
  <si>
    <t>256x236x380/5</t>
  </si>
  <si>
    <t xml:space="preserve">592x287x533 </t>
  </si>
  <si>
    <t xml:space="preserve">592x592x533 </t>
  </si>
  <si>
    <t xml:space="preserve">592x287x305 </t>
  </si>
  <si>
    <t xml:space="preserve">592x592x305 </t>
  </si>
  <si>
    <t>přířez</t>
  </si>
  <si>
    <t>300x700</t>
  </si>
  <si>
    <t>555x255</t>
  </si>
  <si>
    <t>Předpokl. náklady za dodávku VZT filtrů (Kč/rok)</t>
  </si>
  <si>
    <t>Počet filtrů / 1 rok</t>
  </si>
  <si>
    <t>592x490x450</t>
  </si>
  <si>
    <t>495x245x520</t>
  </si>
  <si>
    <t>245x1500</t>
  </si>
  <si>
    <t>1350x600</t>
  </si>
  <si>
    <t>592x897x500</t>
  </si>
  <si>
    <t>605x305x500</t>
  </si>
  <si>
    <t>910x305x500</t>
  </si>
  <si>
    <t>287x592x48</t>
  </si>
  <si>
    <t>402x592x48</t>
  </si>
  <si>
    <t>Počet filtrů  / 1 rok</t>
  </si>
  <si>
    <t>592x287x96</t>
  </si>
  <si>
    <t>592x402x96</t>
  </si>
  <si>
    <t>Počet filtrů/ 1 rok</t>
  </si>
  <si>
    <t>285x300x48</t>
  </si>
  <si>
    <t>kapsy bez rámu</t>
  </si>
  <si>
    <t>538x333/6</t>
  </si>
  <si>
    <t>DCG4</t>
  </si>
  <si>
    <t>287x897x48</t>
  </si>
  <si>
    <t>520x2050</t>
  </si>
  <si>
    <t>600x360</t>
  </si>
  <si>
    <t>595x295x520</t>
  </si>
  <si>
    <t>rohož</t>
  </si>
  <si>
    <t>1500x278</t>
  </si>
  <si>
    <t>235x233x250</t>
  </si>
  <si>
    <t>694x380x48</t>
  </si>
  <si>
    <t>694x380x500</t>
  </si>
  <si>
    <t>430x195x47</t>
  </si>
  <si>
    <t>188x188x250/3</t>
  </si>
  <si>
    <t>172x335x250/2</t>
  </si>
  <si>
    <t>264x335x250/3</t>
  </si>
  <si>
    <t xml:space="preserve">Z-line </t>
  </si>
  <si>
    <t>490x490x48</t>
  </si>
  <si>
    <t>490x490x300</t>
  </si>
  <si>
    <t>592x592x48</t>
  </si>
  <si>
    <t>592x592x50</t>
  </si>
  <si>
    <t>592x386x50</t>
  </si>
  <si>
    <t>přístřih</t>
  </si>
  <si>
    <t>220x1500</t>
  </si>
  <si>
    <t>750x295x96</t>
  </si>
  <si>
    <t>750x405x96</t>
  </si>
  <si>
    <t>287x592x635</t>
  </si>
  <si>
    <t>478x278/5</t>
  </si>
  <si>
    <t>778x478/8</t>
  </si>
  <si>
    <t>510x475x300</t>
  </si>
  <si>
    <t>MiniPleat</t>
  </si>
  <si>
    <t>510x475x96</t>
  </si>
  <si>
    <t>400x1000</t>
  </si>
  <si>
    <t>800x400x48</t>
  </si>
  <si>
    <t>275x125x48</t>
  </si>
  <si>
    <t>592x287x200</t>
  </si>
  <si>
    <t>429x287x200</t>
  </si>
  <si>
    <t>592x592x200</t>
  </si>
  <si>
    <t>287x592x200</t>
  </si>
  <si>
    <t>287x592x500</t>
  </si>
  <si>
    <t>402x592x500</t>
  </si>
  <si>
    <t>592x592x300</t>
  </si>
  <si>
    <t>287x592x300</t>
  </si>
  <si>
    <t>247x50x100/1</t>
  </si>
  <si>
    <t>287x287x300</t>
  </si>
  <si>
    <t>592x287x300</t>
  </si>
  <si>
    <t>197x429x250/3</t>
  </si>
  <si>
    <t>425x211x330/7</t>
  </si>
  <si>
    <t>700x355x600</t>
  </si>
  <si>
    <t>1460x960</t>
  </si>
  <si>
    <t>800x500</t>
  </si>
  <si>
    <t>850x550</t>
  </si>
  <si>
    <t>335x335x200/3</t>
  </si>
  <si>
    <t>245x240x48</t>
  </si>
  <si>
    <t>Lhůta dodání (počet dnů)</t>
  </si>
  <si>
    <t xml:space="preserve">Lhůta dodání (počet dnů) </t>
  </si>
  <si>
    <t xml:space="preserve">Příloha č. 1 - Cenová tabulka </t>
  </si>
  <si>
    <t>Rozměr</t>
  </si>
  <si>
    <t xml:space="preserve">Množsví </t>
  </si>
  <si>
    <t xml:space="preserve">Cena filtrů bez DPH za 1 kus </t>
  </si>
  <si>
    <t xml:space="preserve">Cena filtrů za  1 kus vč.  DPH </t>
  </si>
  <si>
    <t>H12</t>
  </si>
  <si>
    <t>*AFH:HEPA H12-MDF/MP 592x592x292/120mm</t>
  </si>
  <si>
    <t>E11</t>
  </si>
  <si>
    <t xml:space="preserve"> 610x610x292</t>
  </si>
  <si>
    <t>MICROPUR M11VT-3500/VG2 (průtok 3500m3/hod, poč.tl.ztráta 125Pa)</t>
  </si>
  <si>
    <t>Typ filtru</t>
  </si>
  <si>
    <t>Množství</t>
  </si>
  <si>
    <t>AFH:HEPA H13-MDF/MP120mm</t>
  </si>
  <si>
    <t>915x610x292</t>
  </si>
  <si>
    <t>610x610x292</t>
  </si>
  <si>
    <t>305x610x292</t>
  </si>
  <si>
    <t>AFH:HEPA H13-MDF/MP, 600 m3/h</t>
  </si>
  <si>
    <t xml:space="preserve">610x610x78/58 </t>
  </si>
  <si>
    <t>AFH:HEPA H13-MDF/MP, 400 m3/h</t>
  </si>
  <si>
    <t>610x610x78/40</t>
  </si>
  <si>
    <t>AFH:HEPA H13-MDF/MP, 150 m3/h</t>
  </si>
  <si>
    <t xml:space="preserve"> 457x457x78/58</t>
  </si>
  <si>
    <t>AFH:HEPA H13-MDF/MP, 330 m3/h</t>
  </si>
  <si>
    <t>305x305x78/58</t>
  </si>
  <si>
    <t xml:space="preserve">Cena celkem </t>
  </si>
  <si>
    <t xml:space="preserve">CENA CELKEM </t>
  </si>
  <si>
    <t xml:space="preserve">cena celkem bez DPH </t>
  </si>
  <si>
    <t xml:space="preserve">cena celkem s DPH </t>
  </si>
  <si>
    <t xml:space="preserve">Prosíme o vyplnění jednotkové ceny a lhůty dodání - žlutě označená pole </t>
  </si>
  <si>
    <t>cena celkem</t>
  </si>
  <si>
    <t xml:space="preserve">Příloha č. 1 PTK - Specifikace předmětu plnění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</si>
</sst>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* #,##0\ &quot;Kč&quot;_-;\-* #,##0\ &quot;Kč&quot;_-;_-* &quot;-&quot;\ &quot;Kč&quot;_-;_-@_-"/>
  </numFmts>
  <fonts count="4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0"/>
      <name val="Arial CE"/>
      <family val="2"/>
    </font>
    <font>
      <b/>
      <sz val="14"/>
      <name val="Arial CE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CE"/>
      <family val="2"/>
    </font>
    <font>
      <b/>
      <sz val="14"/>
      <name val="Arial"/>
      <family val="2"/>
    </font>
    <font>
      <sz val="12"/>
      <color theme="1"/>
      <name val="Arial Black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Black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 Black"/>
      <family val="2"/>
    </font>
    <font>
      <sz val="8"/>
      <name val="Calibri"/>
      <family val="2"/>
      <scheme val="minor"/>
    </font>
    <font>
      <b/>
      <sz val="10"/>
      <color theme="1"/>
      <name val="Aptos Black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color indexed="10"/>
      <name val="Arial"/>
      <family val="2"/>
    </font>
    <font>
      <sz val="11"/>
      <color indexed="10"/>
      <name val="Times New Roman"/>
      <family val="1"/>
    </font>
    <font>
      <sz val="11"/>
      <name val="Arial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0"/>
      <name val="Arial Black"/>
      <family val="2"/>
    </font>
    <font>
      <b/>
      <sz val="9"/>
      <color theme="1"/>
      <name val="Arial Black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0"/>
      <color theme="1"/>
      <name val="Arial Black"/>
      <family val="2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Arial Black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 Black"/>
      <family val="2"/>
    </font>
    <font>
      <sz val="14"/>
      <color theme="1"/>
      <name val="Arial Black"/>
      <family val="2"/>
    </font>
    <font>
      <b/>
      <sz val="11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/>
      <top style="medium"/>
      <bottom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/>
      <top/>
      <bottom/>
    </border>
    <border>
      <left style="medium"/>
      <right style="thin">
        <color indexed="8"/>
      </right>
      <top style="medium"/>
      <bottom style="medium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/>
      <right/>
      <top style="medium"/>
      <bottom style="medium"/>
    </border>
    <border>
      <left style="thin">
        <color indexed="8"/>
      </left>
      <right/>
      <top style="medium"/>
      <bottom/>
    </border>
    <border>
      <left style="thin">
        <color indexed="8"/>
      </left>
      <right/>
      <top/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medium"/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>
        <color indexed="8"/>
      </right>
      <top/>
      <bottom style="medium"/>
    </border>
    <border>
      <left style="medium"/>
      <right style="thin"/>
      <top style="thin"/>
      <bottom style="thin"/>
    </border>
    <border>
      <left/>
      <right style="medium"/>
      <top style="medium"/>
      <bottom/>
    </border>
    <border>
      <left style="thin">
        <color indexed="8"/>
      </left>
      <right style="medium">
        <color indexed="8"/>
      </right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 style="medium"/>
      <bottom/>
    </border>
    <border>
      <left style="thin"/>
      <right/>
      <top/>
      <bottom style="medium"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thin">
        <color indexed="8"/>
      </left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58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11" xfId="0" applyFont="1" applyBorder="1"/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4" xfId="0" applyFont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22" xfId="0" applyFont="1" applyBorder="1"/>
    <xf numFmtId="0" fontId="8" fillId="0" borderId="23" xfId="0" applyFont="1" applyBorder="1"/>
    <xf numFmtId="0" fontId="8" fillId="0" borderId="24" xfId="0" applyFont="1" applyBorder="1"/>
    <xf numFmtId="0" fontId="8" fillId="0" borderId="25" xfId="0" applyFont="1" applyBorder="1"/>
    <xf numFmtId="0" fontId="8" fillId="0" borderId="26" xfId="0" applyFont="1" applyBorder="1"/>
    <xf numFmtId="0" fontId="8" fillId="0" borderId="27" xfId="0" applyFont="1" applyBorder="1"/>
    <xf numFmtId="0" fontId="8" fillId="0" borderId="28" xfId="0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/>
    <xf numFmtId="0" fontId="8" fillId="0" borderId="31" xfId="0" applyFont="1" applyBorder="1" applyAlignment="1">
      <alignment horizontal="center"/>
    </xf>
    <xf numFmtId="0" fontId="8" fillId="0" borderId="32" xfId="0" applyFont="1" applyBorder="1"/>
    <xf numFmtId="0" fontId="9" fillId="0" borderId="0" xfId="0" applyFont="1"/>
    <xf numFmtId="0" fontId="8" fillId="0" borderId="33" xfId="0" applyFont="1" applyBorder="1" applyAlignment="1">
      <alignment horizontal="center"/>
    </xf>
    <xf numFmtId="0" fontId="10" fillId="0" borderId="9" xfId="20" applyFont="1" applyBorder="1" applyAlignment="1">
      <alignment horizontal="left"/>
      <protection/>
    </xf>
    <xf numFmtId="0" fontId="8" fillId="0" borderId="34" xfId="0" applyFont="1" applyBorder="1" applyAlignment="1">
      <alignment horizontal="center"/>
    </xf>
    <xf numFmtId="0" fontId="10" fillId="0" borderId="1" xfId="20" applyFont="1" applyBorder="1" applyAlignment="1">
      <alignment horizontal="left"/>
      <protection/>
    </xf>
    <xf numFmtId="0" fontId="8" fillId="0" borderId="35" xfId="0" applyFont="1" applyBorder="1" applyAlignment="1">
      <alignment horizontal="center"/>
    </xf>
    <xf numFmtId="0" fontId="10" fillId="0" borderId="11" xfId="20" applyFont="1" applyBorder="1" applyAlignment="1">
      <alignment horizontal="left"/>
      <protection/>
    </xf>
    <xf numFmtId="0" fontId="11" fillId="0" borderId="0" xfId="0" applyFont="1"/>
    <xf numFmtId="0" fontId="9" fillId="0" borderId="36" xfId="20" applyFont="1" applyBorder="1">
      <alignment/>
      <protection/>
    </xf>
    <xf numFmtId="0" fontId="8" fillId="0" borderId="37" xfId="20" applyFont="1" applyBorder="1" applyAlignment="1">
      <alignment horizontal="center"/>
      <protection/>
    </xf>
    <xf numFmtId="0" fontId="9" fillId="0" borderId="38" xfId="20" applyFont="1" applyBorder="1">
      <alignment/>
      <protection/>
    </xf>
    <xf numFmtId="0" fontId="8" fillId="0" borderId="39" xfId="20" applyFont="1" applyBorder="1" applyAlignment="1">
      <alignment horizontal="center"/>
      <protection/>
    </xf>
    <xf numFmtId="0" fontId="9" fillId="0" borderId="40" xfId="20" applyFont="1" applyBorder="1">
      <alignment/>
      <protection/>
    </xf>
    <xf numFmtId="0" fontId="8" fillId="0" borderId="26" xfId="20" applyFont="1" applyBorder="1" applyAlignment="1">
      <alignment horizontal="center"/>
      <protection/>
    </xf>
    <xf numFmtId="0" fontId="9" fillId="0" borderId="29" xfId="20" applyFont="1" applyBorder="1">
      <alignment/>
      <protection/>
    </xf>
    <xf numFmtId="0" fontId="8" fillId="0" borderId="24" xfId="20" applyFont="1" applyBorder="1" applyAlignment="1">
      <alignment horizontal="center"/>
      <protection/>
    </xf>
    <xf numFmtId="0" fontId="9" fillId="0" borderId="30" xfId="20" applyFont="1" applyBorder="1">
      <alignment/>
      <protection/>
    </xf>
    <xf numFmtId="0" fontId="8" fillId="0" borderId="9" xfId="20" applyFont="1" applyBorder="1" applyAlignment="1">
      <alignment horizontal="center"/>
      <protection/>
    </xf>
    <xf numFmtId="0" fontId="9" fillId="0" borderId="41" xfId="20" applyFont="1" applyBorder="1">
      <alignment/>
      <protection/>
    </xf>
    <xf numFmtId="0" fontId="8" fillId="0" borderId="1" xfId="20" applyFont="1" applyBorder="1" applyAlignment="1">
      <alignment horizontal="center"/>
      <protection/>
    </xf>
    <xf numFmtId="0" fontId="9" fillId="0" borderId="19" xfId="20" applyFont="1" applyBorder="1">
      <alignment/>
      <protection/>
    </xf>
    <xf numFmtId="0" fontId="8" fillId="0" borderId="11" xfId="20" applyFont="1" applyBorder="1" applyAlignment="1">
      <alignment horizontal="center"/>
      <protection/>
    </xf>
    <xf numFmtId="0" fontId="9" fillId="0" borderId="29" xfId="20" applyFont="1" applyBorder="1" applyAlignment="1">
      <alignment vertical="center" wrapText="1"/>
      <protection/>
    </xf>
    <xf numFmtId="0" fontId="9" fillId="0" borderId="42" xfId="20" applyFont="1" applyBorder="1" applyAlignment="1">
      <alignment vertical="center" wrapText="1"/>
      <protection/>
    </xf>
    <xf numFmtId="0" fontId="8" fillId="0" borderId="28" xfId="20" applyFont="1" applyBorder="1" applyAlignment="1">
      <alignment horizontal="center"/>
      <protection/>
    </xf>
    <xf numFmtId="0" fontId="9" fillId="0" borderId="43" xfId="20" applyFont="1" applyBorder="1" applyAlignment="1">
      <alignment vertical="center" wrapText="1"/>
      <protection/>
    </xf>
    <xf numFmtId="0" fontId="8" fillId="0" borderId="44" xfId="20" applyFont="1" applyBorder="1" applyAlignment="1">
      <alignment horizontal="center"/>
      <protection/>
    </xf>
    <xf numFmtId="0" fontId="8" fillId="0" borderId="20" xfId="20" applyFont="1" applyBorder="1">
      <alignment/>
      <protection/>
    </xf>
    <xf numFmtId="0" fontId="0" fillId="0" borderId="18" xfId="0" applyBorder="1" applyAlignment="1">
      <alignment horizontal="center"/>
    </xf>
    <xf numFmtId="0" fontId="0" fillId="0" borderId="45" xfId="0" applyBorder="1"/>
    <xf numFmtId="0" fontId="0" fillId="0" borderId="2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8" fillId="0" borderId="48" xfId="20" applyFont="1" applyBorder="1" applyAlignment="1">
      <alignment horizontal="center"/>
      <protection/>
    </xf>
    <xf numFmtId="0" fontId="8" fillId="0" borderId="49" xfId="20" applyFont="1" applyBorder="1" applyAlignment="1">
      <alignment horizontal="center"/>
      <protection/>
    </xf>
    <xf numFmtId="0" fontId="8" fillId="0" borderId="50" xfId="20" applyFont="1" applyBorder="1" applyAlignment="1">
      <alignment horizontal="center"/>
      <protection/>
    </xf>
    <xf numFmtId="0" fontId="8" fillId="0" borderId="47" xfId="20" applyFont="1" applyBorder="1" applyAlignment="1">
      <alignment horizontal="center"/>
      <protection/>
    </xf>
    <xf numFmtId="0" fontId="8" fillId="0" borderId="51" xfId="20" applyFont="1" applyBorder="1" applyAlignment="1">
      <alignment horizontal="center"/>
      <protection/>
    </xf>
    <xf numFmtId="0" fontId="8" fillId="0" borderId="52" xfId="20" applyFont="1" applyBorder="1" applyAlignment="1">
      <alignment horizontal="center"/>
      <protection/>
    </xf>
    <xf numFmtId="0" fontId="2" fillId="0" borderId="5" xfId="0" applyFont="1" applyBorder="1"/>
    <xf numFmtId="0" fontId="0" fillId="0" borderId="53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8" xfId="0" applyBorder="1" applyAlignment="1">
      <alignment wrapText="1"/>
    </xf>
    <xf numFmtId="0" fontId="5" fillId="0" borderId="1" xfId="0" applyFont="1" applyBorder="1"/>
    <xf numFmtId="0" fontId="2" fillId="0" borderId="12" xfId="0" applyFont="1" applyBorder="1"/>
    <xf numFmtId="0" fontId="2" fillId="0" borderId="54" xfId="0" applyFont="1" applyBorder="1"/>
    <xf numFmtId="0" fontId="5" fillId="0" borderId="9" xfId="0" applyFont="1" applyBorder="1"/>
    <xf numFmtId="0" fontId="5" fillId="0" borderId="3" xfId="0" applyFont="1" applyBorder="1"/>
    <xf numFmtId="0" fontId="0" fillId="0" borderId="0" xfId="0" applyAlignment="1">
      <alignment horizontal="left"/>
    </xf>
    <xf numFmtId="0" fontId="9" fillId="0" borderId="0" xfId="0" applyFont="1" applyAlignment="1">
      <alignment vertic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2" xfId="0" applyFont="1" applyBorder="1"/>
    <xf numFmtId="0" fontId="0" fillId="0" borderId="55" xfId="0" applyBorder="1"/>
    <xf numFmtId="0" fontId="14" fillId="0" borderId="9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3" fillId="0" borderId="0" xfId="0" applyFont="1"/>
    <xf numFmtId="0" fontId="16" fillId="0" borderId="0" xfId="0" applyFont="1"/>
    <xf numFmtId="0" fontId="8" fillId="0" borderId="3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/>
    </xf>
    <xf numFmtId="0" fontId="17" fillId="2" borderId="6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 wrapText="1"/>
    </xf>
    <xf numFmtId="0" fontId="4" fillId="0" borderId="47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17" fillId="2" borderId="27" xfId="0" applyFont="1" applyFill="1" applyBorder="1" applyAlignment="1">
      <alignment horizontal="center" vertical="center" wrapText="1"/>
    </xf>
    <xf numFmtId="0" fontId="0" fillId="0" borderId="0" xfId="0" applyBorder="1"/>
    <xf numFmtId="0" fontId="17" fillId="0" borderId="0" xfId="0" applyFont="1"/>
    <xf numFmtId="0" fontId="19" fillId="2" borderId="27" xfId="0" applyFont="1" applyFill="1" applyBorder="1" applyAlignment="1">
      <alignment horizontal="center" vertical="center" wrapText="1"/>
    </xf>
    <xf numFmtId="0" fontId="17" fillId="2" borderId="22" xfId="0" applyFont="1" applyFill="1" applyBorder="1" applyAlignment="1">
      <alignment horizontal="center" vertical="center" wrapText="1"/>
    </xf>
    <xf numFmtId="0" fontId="19" fillId="2" borderId="22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 wrapText="1"/>
    </xf>
    <xf numFmtId="0" fontId="7" fillId="2" borderId="53" xfId="0" applyFont="1" applyFill="1" applyBorder="1" applyAlignment="1">
      <alignment horizontal="center" vertical="center" wrapText="1"/>
    </xf>
    <xf numFmtId="2" fontId="8" fillId="3" borderId="50" xfId="0" applyNumberFormat="1" applyFont="1" applyFill="1" applyBorder="1"/>
    <xf numFmtId="2" fontId="8" fillId="3" borderId="49" xfId="0" applyNumberFormat="1" applyFont="1" applyFill="1" applyBorder="1"/>
    <xf numFmtId="2" fontId="8" fillId="3" borderId="59" xfId="0" applyNumberFormat="1" applyFont="1" applyFill="1" applyBorder="1"/>
    <xf numFmtId="0" fontId="20" fillId="0" borderId="12" xfId="0" applyFont="1" applyBorder="1"/>
    <xf numFmtId="0" fontId="1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2" fontId="1" fillId="3" borderId="27" xfId="0" applyNumberFormat="1" applyFont="1" applyFill="1" applyBorder="1"/>
    <xf numFmtId="0" fontId="1" fillId="3" borderId="60" xfId="0" applyFont="1" applyFill="1" applyBorder="1"/>
    <xf numFmtId="0" fontId="0" fillId="3" borderId="27" xfId="0" applyFill="1" applyBorder="1"/>
    <xf numFmtId="0" fontId="1" fillId="0" borderId="32" xfId="0" applyFont="1" applyBorder="1" applyAlignment="1">
      <alignment horizontal="center"/>
    </xf>
    <xf numFmtId="2" fontId="1" fillId="3" borderId="61" xfId="0" applyNumberFormat="1" applyFont="1" applyFill="1" applyBorder="1"/>
    <xf numFmtId="0" fontId="1" fillId="0" borderId="9" xfId="0" applyFont="1" applyBorder="1"/>
    <xf numFmtId="0" fontId="1" fillId="0" borderId="11" xfId="0" applyFont="1" applyBorder="1"/>
    <xf numFmtId="0" fontId="20" fillId="0" borderId="9" xfId="0" applyFont="1" applyBorder="1"/>
    <xf numFmtId="0" fontId="20" fillId="0" borderId="11" xfId="0" applyFont="1" applyBorder="1"/>
    <xf numFmtId="0" fontId="1" fillId="0" borderId="9" xfId="20" applyFont="1" applyBorder="1" applyAlignment="1">
      <alignment horizontal="center"/>
      <protection/>
    </xf>
    <xf numFmtId="0" fontId="1" fillId="0" borderId="1" xfId="20" applyFont="1" applyBorder="1" applyAlignment="1">
      <alignment horizontal="center"/>
      <protection/>
    </xf>
    <xf numFmtId="0" fontId="1" fillId="0" borderId="11" xfId="20" applyFont="1" applyBorder="1" applyAlignment="1">
      <alignment horizontal="center"/>
      <protection/>
    </xf>
    <xf numFmtId="2" fontId="1" fillId="3" borderId="1" xfId="0" applyNumberFormat="1" applyFont="1" applyFill="1" applyBorder="1"/>
    <xf numFmtId="2" fontId="1" fillId="3" borderId="9" xfId="0" applyNumberFormat="1" applyFont="1" applyFill="1" applyBorder="1"/>
    <xf numFmtId="2" fontId="1" fillId="3" borderId="11" xfId="0" applyNumberFormat="1" applyFont="1" applyFill="1" applyBorder="1"/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0" borderId="62" xfId="20" applyFont="1" applyBorder="1" applyAlignment="1">
      <alignment horizontal="center"/>
      <protection/>
    </xf>
    <xf numFmtId="0" fontId="1" fillId="0" borderId="48" xfId="20" applyFont="1" applyBorder="1" applyAlignment="1">
      <alignment horizontal="center"/>
      <protection/>
    </xf>
    <xf numFmtId="0" fontId="1" fillId="0" borderId="49" xfId="20" applyFont="1" applyBorder="1" applyAlignment="1">
      <alignment horizontal="center"/>
      <protection/>
    </xf>
    <xf numFmtId="0" fontId="1" fillId="0" borderId="50" xfId="20" applyFont="1" applyBorder="1" applyAlignment="1">
      <alignment horizontal="center"/>
      <protection/>
    </xf>
    <xf numFmtId="0" fontId="1" fillId="0" borderId="56" xfId="20" applyFont="1" applyBorder="1" applyAlignment="1">
      <alignment horizontal="center"/>
      <protection/>
    </xf>
    <xf numFmtId="0" fontId="1" fillId="0" borderId="63" xfId="20" applyFont="1" applyBorder="1" applyAlignment="1">
      <alignment horizontal="center"/>
      <protection/>
    </xf>
    <xf numFmtId="0" fontId="1" fillId="0" borderId="57" xfId="20" applyFont="1" applyBorder="1" applyAlignment="1">
      <alignment horizontal="center"/>
      <protection/>
    </xf>
    <xf numFmtId="0" fontId="1" fillId="0" borderId="23" xfId="20" applyFont="1" applyBorder="1" applyAlignment="1">
      <alignment horizontal="center"/>
      <protection/>
    </xf>
    <xf numFmtId="0" fontId="1" fillId="0" borderId="64" xfId="20" applyFont="1" applyBorder="1" applyAlignment="1">
      <alignment horizontal="center"/>
      <protection/>
    </xf>
    <xf numFmtId="0" fontId="1" fillId="0" borderId="25" xfId="20" applyFont="1" applyBorder="1" applyAlignment="1">
      <alignment horizontal="center"/>
      <protection/>
    </xf>
    <xf numFmtId="0" fontId="1" fillId="0" borderId="59" xfId="20" applyFont="1" applyBorder="1" applyAlignment="1">
      <alignment horizontal="center"/>
      <protection/>
    </xf>
    <xf numFmtId="0" fontId="1" fillId="0" borderId="65" xfId="20" applyFont="1" applyBorder="1" applyAlignment="1">
      <alignment horizontal="center"/>
      <protection/>
    </xf>
    <xf numFmtId="0" fontId="8" fillId="0" borderId="66" xfId="0" applyFont="1" applyBorder="1" applyAlignment="1">
      <alignment horizontal="center"/>
    </xf>
    <xf numFmtId="0" fontId="8" fillId="0" borderId="67" xfId="0" applyFont="1" applyBorder="1"/>
    <xf numFmtId="0" fontId="1" fillId="0" borderId="67" xfId="0" applyFont="1" applyBorder="1" applyAlignment="1">
      <alignment horizontal="center"/>
    </xf>
    <xf numFmtId="2" fontId="1" fillId="3" borderId="68" xfId="0" applyNumberFormat="1" applyFont="1" applyFill="1" applyBorder="1"/>
    <xf numFmtId="0" fontId="1" fillId="0" borderId="69" xfId="0" applyFont="1" applyBorder="1"/>
    <xf numFmtId="0" fontId="8" fillId="0" borderId="42" xfId="0" applyFont="1" applyBorder="1" applyAlignment="1">
      <alignment horizontal="center"/>
    </xf>
    <xf numFmtId="2" fontId="1" fillId="3" borderId="59" xfId="0" applyNumberFormat="1" applyFont="1" applyFill="1" applyBorder="1"/>
    <xf numFmtId="2" fontId="8" fillId="3" borderId="62" xfId="0" applyNumberFormat="1" applyFont="1" applyFill="1" applyBorder="1"/>
    <xf numFmtId="0" fontId="1" fillId="0" borderId="70" xfId="0" applyFont="1" applyBorder="1"/>
    <xf numFmtId="0" fontId="8" fillId="0" borderId="71" xfId="0" applyFont="1" applyBorder="1" applyAlignment="1">
      <alignment horizontal="center"/>
    </xf>
    <xf numFmtId="0" fontId="8" fillId="0" borderId="44" xfId="0" applyFont="1" applyBorder="1"/>
    <xf numFmtId="0" fontId="1" fillId="0" borderId="44" xfId="0" applyFont="1" applyBorder="1" applyAlignment="1">
      <alignment horizontal="center"/>
    </xf>
    <xf numFmtId="2" fontId="8" fillId="3" borderId="65" xfId="0" applyNumberFormat="1" applyFont="1" applyFill="1" applyBorder="1"/>
    <xf numFmtId="0" fontId="8" fillId="0" borderId="40" xfId="0" applyFont="1" applyBorder="1" applyAlignment="1">
      <alignment horizontal="center"/>
    </xf>
    <xf numFmtId="0" fontId="1" fillId="0" borderId="52" xfId="0" applyFont="1" applyBorder="1"/>
    <xf numFmtId="0" fontId="20" fillId="0" borderId="4" xfId="0" applyFont="1" applyBorder="1"/>
    <xf numFmtId="0" fontId="2" fillId="0" borderId="5" xfId="0" applyFont="1" applyBorder="1" applyAlignment="1">
      <alignment horizontal="left"/>
    </xf>
    <xf numFmtId="0" fontId="2" fillId="0" borderId="8" xfId="0" applyFont="1" applyBorder="1"/>
    <xf numFmtId="0" fontId="5" fillId="0" borderId="72" xfId="0" applyFont="1" applyBorder="1"/>
    <xf numFmtId="0" fontId="5" fillId="0" borderId="10" xfId="0" applyFont="1" applyBorder="1"/>
    <xf numFmtId="0" fontId="0" fillId="0" borderId="72" xfId="0" applyBorder="1"/>
    <xf numFmtId="0" fontId="3" fillId="0" borderId="8" xfId="0" applyFont="1" applyBorder="1"/>
    <xf numFmtId="0" fontId="17" fillId="0" borderId="8" xfId="0" applyFont="1" applyBorder="1"/>
    <xf numFmtId="0" fontId="7" fillId="2" borderId="73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/>
    <xf numFmtId="0" fontId="1" fillId="0" borderId="0" xfId="0" applyFont="1" applyFill="1" applyBorder="1"/>
    <xf numFmtId="0" fontId="7" fillId="2" borderId="74" xfId="0" applyFont="1" applyFill="1" applyBorder="1" applyAlignment="1">
      <alignment horizontal="center" vertical="center" wrapText="1"/>
    </xf>
    <xf numFmtId="2" fontId="8" fillId="3" borderId="69" xfId="0" applyNumberFormat="1" applyFont="1" applyFill="1" applyBorder="1"/>
    <xf numFmtId="2" fontId="8" fillId="3" borderId="1" xfId="0" applyNumberFormat="1" applyFont="1" applyFill="1" applyBorder="1"/>
    <xf numFmtId="2" fontId="8" fillId="3" borderId="9" xfId="0" applyNumberFormat="1" applyFont="1" applyFill="1" applyBorder="1"/>
    <xf numFmtId="2" fontId="8" fillId="3" borderId="11" xfId="0" applyNumberFormat="1" applyFont="1" applyFill="1" applyBorder="1"/>
    <xf numFmtId="0" fontId="19" fillId="2" borderId="75" xfId="0" applyFont="1" applyFill="1" applyBorder="1" applyAlignment="1">
      <alignment horizontal="center" vertical="center" wrapText="1"/>
    </xf>
    <xf numFmtId="0" fontId="19" fillId="2" borderId="75" xfId="0" applyFont="1" applyFill="1" applyBorder="1" applyAlignment="1">
      <alignment horizontal="center" vertical="center"/>
    </xf>
    <xf numFmtId="0" fontId="19" fillId="2" borderId="75" xfId="0" applyFont="1" applyFill="1" applyBorder="1" applyAlignment="1">
      <alignment horizontal="center" wrapText="1"/>
    </xf>
    <xf numFmtId="0" fontId="19" fillId="2" borderId="6" xfId="0" applyFont="1" applyFill="1" applyBorder="1" applyAlignment="1">
      <alignment horizontal="center" wrapText="1"/>
    </xf>
    <xf numFmtId="0" fontId="17" fillId="2" borderId="27" xfId="0" applyFont="1" applyFill="1" applyBorder="1" applyAlignment="1">
      <alignment horizontal="center" vertical="center"/>
    </xf>
    <xf numFmtId="0" fontId="17" fillId="2" borderId="53" xfId="0" applyFont="1" applyFill="1" applyBorder="1" applyAlignment="1">
      <alignment horizontal="center" vertical="center" wrapText="1"/>
    </xf>
    <xf numFmtId="0" fontId="17" fillId="2" borderId="60" xfId="0" applyFont="1" applyFill="1" applyBorder="1" applyAlignment="1">
      <alignment horizontal="center" vertical="center" wrapText="1"/>
    </xf>
    <xf numFmtId="2" fontId="8" fillId="0" borderId="65" xfId="0" applyNumberFormat="1" applyFont="1" applyFill="1" applyBorder="1"/>
    <xf numFmtId="42" fontId="19" fillId="2" borderId="22" xfId="0" applyNumberFormat="1" applyFont="1" applyFill="1" applyBorder="1" applyAlignment="1">
      <alignment horizontal="center" vertical="center" wrapText="1"/>
    </xf>
    <xf numFmtId="0" fontId="19" fillId="2" borderId="30" xfId="0" applyFont="1" applyFill="1" applyBorder="1" applyAlignment="1">
      <alignment horizontal="center" vertical="center"/>
    </xf>
    <xf numFmtId="0" fontId="0" fillId="2" borderId="73" xfId="0" applyFill="1" applyBorder="1" applyAlignment="1">
      <alignment horizontal="center" vertical="center"/>
    </xf>
    <xf numFmtId="0" fontId="19" fillId="2" borderId="73" xfId="0" applyFont="1" applyFill="1" applyBorder="1" applyAlignment="1">
      <alignment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" fillId="0" borderId="0" xfId="0" applyFont="1"/>
    <xf numFmtId="0" fontId="25" fillId="0" borderId="0" xfId="0" applyFont="1"/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8" fillId="0" borderId="0" xfId="0" applyFont="1"/>
    <xf numFmtId="0" fontId="0" fillId="0" borderId="0" xfId="0" applyAlignment="1">
      <alignment horizontal="center" vertical="center"/>
    </xf>
    <xf numFmtId="0" fontId="27" fillId="2" borderId="75" xfId="0" applyFont="1" applyFill="1" applyBorder="1" applyAlignment="1">
      <alignment horizontal="center" vertical="center" wrapText="1"/>
    </xf>
    <xf numFmtId="0" fontId="0" fillId="2" borderId="0" xfId="0" applyFill="1"/>
    <xf numFmtId="0" fontId="27" fillId="2" borderId="5" xfId="0" applyFont="1" applyFill="1" applyBorder="1" applyAlignment="1">
      <alignment horizontal="center" vertical="center" wrapText="1"/>
    </xf>
    <xf numFmtId="0" fontId="27" fillId="2" borderId="6" xfId="0" applyFont="1" applyFill="1" applyBorder="1" applyAlignment="1">
      <alignment horizontal="center" vertical="center" wrapText="1"/>
    </xf>
    <xf numFmtId="0" fontId="27" fillId="3" borderId="6" xfId="0" applyFont="1" applyFill="1" applyBorder="1" applyAlignment="1">
      <alignment horizontal="center" vertical="center" wrapText="1"/>
    </xf>
    <xf numFmtId="0" fontId="27" fillId="2" borderId="7" xfId="0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horizontal="center" vertical="center" wrapText="1"/>
    </xf>
    <xf numFmtId="0" fontId="25" fillId="4" borderId="0" xfId="0" applyFont="1" applyFill="1"/>
    <xf numFmtId="0" fontId="28" fillId="0" borderId="0" xfId="0" applyFont="1"/>
    <xf numFmtId="0" fontId="25" fillId="0" borderId="9" xfId="0" applyFont="1" applyBorder="1" applyAlignment="1">
      <alignment horizontal="center" vertical="center"/>
    </xf>
    <xf numFmtId="2" fontId="25" fillId="3" borderId="9" xfId="0" applyNumberFormat="1" applyFont="1" applyFill="1" applyBorder="1" applyAlignment="1">
      <alignment horizontal="center" vertical="center"/>
    </xf>
    <xf numFmtId="2" fontId="25" fillId="5" borderId="9" xfId="0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72" xfId="0" applyFont="1" applyBorder="1" applyAlignment="1">
      <alignment horizontal="left" vertical="center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center"/>
    </xf>
    <xf numFmtId="2" fontId="25" fillId="3" borderId="1" xfId="0" applyNumberFormat="1" applyFont="1" applyFill="1" applyBorder="1" applyAlignment="1">
      <alignment horizontal="center" vertical="center"/>
    </xf>
    <xf numFmtId="2" fontId="25" fillId="5" borderId="1" xfId="0" applyNumberFormat="1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2" fontId="25" fillId="3" borderId="11" xfId="0" applyNumberFormat="1" applyFont="1" applyFill="1" applyBorder="1" applyAlignment="1">
      <alignment horizontal="center" vertical="center"/>
    </xf>
    <xf numFmtId="2" fontId="25" fillId="5" borderId="11" xfId="0" applyNumberFormat="1" applyFont="1" applyFill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4" borderId="0" xfId="0" applyFont="1" applyFill="1" applyAlignment="1">
      <alignment horizontal="center" vertical="center"/>
    </xf>
    <xf numFmtId="0" fontId="25" fillId="4" borderId="0" xfId="0" applyFont="1" applyFill="1" applyAlignment="1">
      <alignment horizontal="center" vertical="top" wrapText="1"/>
    </xf>
    <xf numFmtId="0" fontId="25" fillId="0" borderId="8" xfId="0" applyFont="1" applyBorder="1" applyAlignment="1">
      <alignment horizontal="left"/>
    </xf>
    <xf numFmtId="0" fontId="25" fillId="0" borderId="72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2" fontId="25" fillId="3" borderId="6" xfId="0" applyNumberFormat="1" applyFont="1" applyFill="1" applyBorder="1" applyAlignment="1">
      <alignment horizontal="center" vertical="center"/>
    </xf>
    <xf numFmtId="2" fontId="25" fillId="5" borderId="6" xfId="0" applyNumberFormat="1" applyFont="1" applyFill="1" applyBorder="1" applyAlignment="1">
      <alignment horizontal="center" vertical="center"/>
    </xf>
    <xf numFmtId="2" fontId="25" fillId="5" borderId="7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0" fillId="4" borderId="0" xfId="0" applyFill="1"/>
    <xf numFmtId="0" fontId="25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26" fillId="4" borderId="0" xfId="0" applyFont="1" applyFill="1" applyAlignment="1">
      <alignment vertical="center"/>
    </xf>
    <xf numFmtId="0" fontId="25" fillId="0" borderId="1" xfId="0" applyFont="1" applyBorder="1" applyAlignment="1">
      <alignment horizontal="left"/>
    </xf>
    <xf numFmtId="0" fontId="25" fillId="0" borderId="1" xfId="0" applyFont="1" applyBorder="1" applyAlignment="1">
      <alignment horizontal="center"/>
    </xf>
    <xf numFmtId="0" fontId="26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9" xfId="0" applyFont="1" applyBorder="1" applyAlignment="1">
      <alignment horizontal="left"/>
    </xf>
    <xf numFmtId="0" fontId="25" fillId="6" borderId="72" xfId="0" applyFont="1" applyFill="1" applyBorder="1"/>
    <xf numFmtId="0" fontId="25" fillId="6" borderId="1" xfId="0" applyFont="1" applyFill="1" applyBorder="1" applyAlignment="1">
      <alignment horizontal="center" vertical="center"/>
    </xf>
    <xf numFmtId="0" fontId="25" fillId="6" borderId="1" xfId="0" applyFont="1" applyFill="1" applyBorder="1"/>
    <xf numFmtId="0" fontId="25" fillId="6" borderId="11" xfId="0" applyFont="1" applyFill="1" applyBorder="1" applyAlignment="1">
      <alignment horizontal="center" vertical="center"/>
    </xf>
    <xf numFmtId="0" fontId="25" fillId="0" borderId="72" xfId="0" applyFont="1" applyBorder="1" applyAlignment="1">
      <alignment vertical="center"/>
    </xf>
    <xf numFmtId="0" fontId="25" fillId="0" borderId="54" xfId="0" applyFont="1" applyBorder="1" applyAlignment="1">
      <alignment horizontal="left"/>
    </xf>
    <xf numFmtId="0" fontId="25" fillId="0" borderId="75" xfId="0" applyFont="1" applyBorder="1" applyAlignment="1">
      <alignment horizontal="center" vertical="center"/>
    </xf>
    <xf numFmtId="0" fontId="25" fillId="0" borderId="75" xfId="0" applyFont="1" applyBorder="1" applyAlignment="1">
      <alignment horizontal="left"/>
    </xf>
    <xf numFmtId="0" fontId="25" fillId="0" borderId="75" xfId="0" applyFont="1" applyBorder="1" applyAlignment="1">
      <alignment horizontal="center"/>
    </xf>
    <xf numFmtId="2" fontId="25" fillId="3" borderId="75" xfId="0" applyNumberFormat="1" applyFont="1" applyFill="1" applyBorder="1" applyAlignment="1">
      <alignment horizontal="center" vertical="center"/>
    </xf>
    <xf numFmtId="2" fontId="25" fillId="5" borderId="75" xfId="0" applyNumberFormat="1" applyFont="1" applyFill="1" applyBorder="1" applyAlignment="1">
      <alignment horizontal="center" vertical="center"/>
    </xf>
    <xf numFmtId="2" fontId="25" fillId="5" borderId="76" xfId="0" applyNumberFormat="1" applyFont="1" applyFill="1" applyBorder="1" applyAlignment="1">
      <alignment horizontal="center" vertical="center"/>
    </xf>
    <xf numFmtId="0" fontId="25" fillId="0" borderId="9" xfId="0" applyFont="1" applyBorder="1" applyAlignment="1">
      <alignment horizontal="center"/>
    </xf>
    <xf numFmtId="0" fontId="0" fillId="0" borderId="77" xfId="0" applyBorder="1"/>
    <xf numFmtId="0" fontId="25" fillId="0" borderId="11" xfId="0" applyFont="1" applyBorder="1" applyAlignment="1">
      <alignment horizontal="left"/>
    </xf>
    <xf numFmtId="0" fontId="25" fillId="0" borderId="11" xfId="0" applyFont="1" applyBorder="1" applyAlignment="1">
      <alignment horizontal="center"/>
    </xf>
    <xf numFmtId="0" fontId="25" fillId="0" borderId="5" xfId="0" applyFont="1" applyBorder="1"/>
    <xf numFmtId="0" fontId="25" fillId="0" borderId="6" xfId="0" applyFont="1" applyBorder="1" applyAlignment="1">
      <alignment horizontal="center"/>
    </xf>
    <xf numFmtId="0" fontId="25" fillId="0" borderId="6" xfId="0" applyFont="1" applyBorder="1"/>
    <xf numFmtId="0" fontId="25" fillId="0" borderId="5" xfId="0" applyFont="1" applyBorder="1" applyAlignment="1">
      <alignment wrapText="1"/>
    </xf>
    <xf numFmtId="0" fontId="25" fillId="0" borderId="6" xfId="0" applyFont="1" applyBorder="1" applyAlignment="1">
      <alignment vertical="center"/>
    </xf>
    <xf numFmtId="2" fontId="25" fillId="3" borderId="6" xfId="0" applyNumberFormat="1" applyFont="1" applyFill="1" applyBorder="1" applyAlignment="1">
      <alignment horizontal="center" vertical="center" wrapText="1"/>
    </xf>
    <xf numFmtId="0" fontId="25" fillId="0" borderId="8" xfId="0" applyFont="1" applyBorder="1"/>
    <xf numFmtId="0" fontId="25" fillId="6" borderId="9" xfId="0" applyFont="1" applyFill="1" applyBorder="1" applyAlignment="1">
      <alignment horizontal="center" vertical="center"/>
    </xf>
    <xf numFmtId="0" fontId="25" fillId="0" borderId="9" xfId="0" applyFont="1" applyBorder="1"/>
    <xf numFmtId="2" fontId="25" fillId="3" borderId="9" xfId="0" applyNumberFormat="1" applyFont="1" applyFill="1" applyBorder="1" applyAlignment="1">
      <alignment horizontal="center" vertical="center" wrapText="1"/>
    </xf>
    <xf numFmtId="0" fontId="25" fillId="0" borderId="72" xfId="0" applyFont="1" applyBorder="1"/>
    <xf numFmtId="0" fontId="25" fillId="0" borderId="1" xfId="0" applyFont="1" applyBorder="1"/>
    <xf numFmtId="2" fontId="25" fillId="3" borderId="1" xfId="0" applyNumberFormat="1" applyFont="1" applyFill="1" applyBorder="1" applyAlignment="1">
      <alignment horizontal="center" vertical="center" wrapText="1"/>
    </xf>
    <xf numFmtId="2" fontId="25" fillId="3" borderId="11" xfId="0" applyNumberFormat="1" applyFont="1" applyFill="1" applyBorder="1" applyAlignment="1">
      <alignment horizontal="center" vertical="center" wrapText="1"/>
    </xf>
    <xf numFmtId="0" fontId="25" fillId="0" borderId="3" xfId="0" applyFont="1" applyBorder="1" applyAlignment="1">
      <alignment vertical="center"/>
    </xf>
    <xf numFmtId="2" fontId="25" fillId="5" borderId="47" xfId="0" applyNumberFormat="1" applyFont="1" applyFill="1" applyBorder="1" applyAlignment="1">
      <alignment horizontal="center" vertical="center"/>
    </xf>
    <xf numFmtId="0" fontId="25" fillId="6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5" fillId="0" borderId="8" xfId="0" applyFont="1" applyBorder="1" applyAlignment="1">
      <alignment vertical="center"/>
    </xf>
    <xf numFmtId="0" fontId="25" fillId="0" borderId="9" xfId="0" applyFont="1" applyBorder="1" applyAlignment="1">
      <alignment vertical="center"/>
    </xf>
    <xf numFmtId="0" fontId="25" fillId="0" borderId="1" xfId="0" applyFont="1" applyBorder="1" applyAlignment="1">
      <alignment vertical="center"/>
    </xf>
    <xf numFmtId="0" fontId="0" fillId="0" borderId="1" xfId="0" applyBorder="1" applyAlignment="1">
      <alignment horizontal="left"/>
    </xf>
    <xf numFmtId="2" fontId="25" fillId="5" borderId="51" xfId="0" applyNumberFormat="1" applyFont="1" applyFill="1" applyBorder="1" applyAlignment="1">
      <alignment horizontal="center" vertical="center"/>
    </xf>
    <xf numFmtId="2" fontId="25" fillId="5" borderId="52" xfId="0" applyNumberFormat="1" applyFont="1" applyFill="1" applyBorder="1" applyAlignment="1">
      <alignment horizontal="center" vertical="center"/>
    </xf>
    <xf numFmtId="0" fontId="25" fillId="0" borderId="78" xfId="0" applyFont="1" applyBorder="1" applyAlignment="1">
      <alignment horizontal="left"/>
    </xf>
    <xf numFmtId="0" fontId="25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horizontal="left"/>
    </xf>
    <xf numFmtId="2" fontId="25" fillId="3" borderId="12" xfId="0" applyNumberFormat="1" applyFont="1" applyFill="1" applyBorder="1" applyAlignment="1">
      <alignment horizontal="center" vertical="center" wrapText="1"/>
    </xf>
    <xf numFmtId="2" fontId="25" fillId="5" borderId="12" xfId="0" applyNumberFormat="1" applyFont="1" applyFill="1" applyBorder="1" applyAlignment="1">
      <alignment horizontal="center" vertical="center"/>
    </xf>
    <xf numFmtId="0" fontId="25" fillId="0" borderId="72" xfId="0" applyFont="1" applyBorder="1" applyAlignment="1">
      <alignment horizontal="left" wrapText="1"/>
    </xf>
    <xf numFmtId="0" fontId="25" fillId="6" borderId="72" xfId="0" applyFont="1" applyFill="1" applyBorder="1" applyAlignment="1">
      <alignment horizontal="left"/>
    </xf>
    <xf numFmtId="0" fontId="25" fillId="6" borderId="1" xfId="0" applyFont="1" applyFill="1" applyBorder="1" applyAlignment="1">
      <alignment horizontal="left"/>
    </xf>
    <xf numFmtId="0" fontId="29" fillId="0" borderId="0" xfId="0" applyFont="1"/>
    <xf numFmtId="0" fontId="25" fillId="6" borderId="8" xfId="0" applyFont="1" applyFill="1" applyBorder="1" applyAlignment="1">
      <alignment horizontal="left"/>
    </xf>
    <xf numFmtId="0" fontId="25" fillId="6" borderId="9" xfId="0" applyFont="1" applyFill="1" applyBorder="1" applyAlignment="1">
      <alignment horizontal="left" vertical="center"/>
    </xf>
    <xf numFmtId="0" fontId="25" fillId="6" borderId="10" xfId="0" applyFont="1" applyFill="1" applyBorder="1" applyAlignment="1">
      <alignment horizontal="left"/>
    </xf>
    <xf numFmtId="0" fontId="25" fillId="6" borderId="11" xfId="0" applyFont="1" applyFill="1" applyBorder="1" applyAlignment="1">
      <alignment horizontal="left"/>
    </xf>
    <xf numFmtId="0" fontId="25" fillId="0" borderId="79" xfId="0" applyFont="1" applyBorder="1" applyAlignment="1">
      <alignment horizontal="left"/>
    </xf>
    <xf numFmtId="0" fontId="25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left"/>
    </xf>
    <xf numFmtId="2" fontId="25" fillId="3" borderId="2" xfId="0" applyNumberFormat="1" applyFont="1" applyFill="1" applyBorder="1" applyAlignment="1">
      <alignment horizontal="center" vertical="center" wrapText="1"/>
    </xf>
    <xf numFmtId="2" fontId="25" fillId="5" borderId="2" xfId="0" applyNumberFormat="1" applyFont="1" applyFill="1" applyBorder="1" applyAlignment="1">
      <alignment horizontal="center" vertical="center"/>
    </xf>
    <xf numFmtId="2" fontId="25" fillId="5" borderId="69" xfId="0" applyNumberFormat="1" applyFont="1" applyFill="1" applyBorder="1" applyAlignment="1">
      <alignment horizontal="center" vertical="center"/>
    </xf>
    <xf numFmtId="2" fontId="25" fillId="3" borderId="45" xfId="0" applyNumberFormat="1" applyFont="1" applyFill="1" applyBorder="1" applyAlignment="1">
      <alignment horizontal="center" vertical="center" wrapText="1"/>
    </xf>
    <xf numFmtId="2" fontId="25" fillId="5" borderId="45" xfId="0" applyNumberFormat="1" applyFont="1" applyFill="1" applyBorder="1" applyAlignment="1">
      <alignment horizontal="center" vertical="center"/>
    </xf>
    <xf numFmtId="2" fontId="25" fillId="5" borderId="70" xfId="0" applyNumberFormat="1" applyFont="1" applyFill="1" applyBorder="1" applyAlignment="1">
      <alignment horizontal="center" vertical="center"/>
    </xf>
    <xf numFmtId="0" fontId="27" fillId="2" borderId="54" xfId="0" applyFont="1" applyFill="1" applyBorder="1" applyAlignment="1">
      <alignment horizontal="center" vertical="center" wrapText="1"/>
    </xf>
    <xf numFmtId="0" fontId="27" fillId="3" borderId="75" xfId="0" applyFont="1" applyFill="1" applyBorder="1" applyAlignment="1">
      <alignment horizontal="center" vertical="center" wrapText="1"/>
    </xf>
    <xf numFmtId="0" fontId="27" fillId="2" borderId="76" xfId="0" applyFont="1" applyFill="1" applyBorder="1" applyAlignment="1">
      <alignment horizontal="center" vertical="center" wrapText="1"/>
    </xf>
    <xf numFmtId="0" fontId="27" fillId="2" borderId="80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vertical="center"/>
    </xf>
    <xf numFmtId="2" fontId="25" fillId="3" borderId="2" xfId="0" applyNumberFormat="1" applyFont="1" applyFill="1" applyBorder="1" applyAlignment="1">
      <alignment horizontal="center" vertical="center"/>
    </xf>
    <xf numFmtId="0" fontId="25" fillId="6" borderId="1" xfId="0" applyFont="1" applyFill="1" applyBorder="1" applyAlignment="1">
      <alignment horizontal="center" vertical="center" wrapText="1"/>
    </xf>
    <xf numFmtId="0" fontId="25" fillId="6" borderId="2" xfId="0" applyFont="1" applyFill="1" applyBorder="1"/>
    <xf numFmtId="0" fontId="25" fillId="6" borderId="2" xfId="0" applyFont="1" applyFill="1" applyBorder="1" applyAlignment="1">
      <alignment horizontal="center" vertical="center"/>
    </xf>
    <xf numFmtId="0" fontId="25" fillId="6" borderId="2" xfId="0" applyFont="1" applyFill="1" applyBorder="1" applyAlignment="1">
      <alignment horizontal="center"/>
    </xf>
    <xf numFmtId="0" fontId="25" fillId="0" borderId="1" xfId="0" applyFont="1" applyBorder="1" applyAlignment="1">
      <alignment horizontal="left" wrapText="1"/>
    </xf>
    <xf numFmtId="0" fontId="32" fillId="0" borderId="1" xfId="0" applyFont="1" applyBorder="1" applyAlignment="1">
      <alignment wrapText="1"/>
    </xf>
    <xf numFmtId="0" fontId="25" fillId="0" borderId="2" xfId="0" applyFont="1" applyBorder="1"/>
    <xf numFmtId="0" fontId="20" fillId="0" borderId="47" xfId="0" applyFont="1" applyBorder="1"/>
    <xf numFmtId="0" fontId="20" fillId="0" borderId="81" xfId="0" applyFont="1" applyBorder="1"/>
    <xf numFmtId="0" fontId="20" fillId="0" borderId="69" xfId="0" applyFont="1" applyBorder="1"/>
    <xf numFmtId="0" fontId="20" fillId="0" borderId="52" xfId="0" applyFont="1" applyBorder="1"/>
    <xf numFmtId="2" fontId="25" fillId="5" borderId="82" xfId="0" applyNumberFormat="1" applyFont="1" applyFill="1" applyBorder="1" applyAlignment="1">
      <alignment horizontal="center" vertical="center"/>
    </xf>
    <xf numFmtId="0" fontId="0" fillId="3" borderId="1" xfId="0" applyFill="1" applyBorder="1"/>
    <xf numFmtId="0" fontId="0" fillId="0" borderId="1" xfId="0" applyFill="1" applyBorder="1"/>
    <xf numFmtId="0" fontId="33" fillId="2" borderId="22" xfId="20" applyFont="1" applyFill="1" applyBorder="1" applyAlignment="1">
      <alignment horizontal="center" vertical="center" wrapText="1"/>
      <protection/>
    </xf>
    <xf numFmtId="0" fontId="33" fillId="2" borderId="27" xfId="20" applyFont="1" applyFill="1" applyBorder="1" applyAlignment="1">
      <alignment horizontal="center" vertical="center" wrapText="1"/>
      <protection/>
    </xf>
    <xf numFmtId="0" fontId="21" fillId="3" borderId="75" xfId="0" applyFont="1" applyFill="1" applyBorder="1" applyAlignment="1">
      <alignment horizontal="center" vertical="center" wrapText="1"/>
    </xf>
    <xf numFmtId="0" fontId="21" fillId="2" borderId="75" xfId="0" applyFont="1" applyFill="1" applyBorder="1" applyAlignment="1">
      <alignment horizontal="center" vertical="center" wrapText="1"/>
    </xf>
    <xf numFmtId="0" fontId="21" fillId="2" borderId="76" xfId="0" applyFont="1" applyFill="1" applyBorder="1" applyAlignment="1">
      <alignment horizontal="center" vertical="center" wrapText="1"/>
    </xf>
    <xf numFmtId="0" fontId="21" fillId="2" borderId="80" xfId="0" applyFont="1" applyFill="1" applyBorder="1" applyAlignment="1">
      <alignment horizontal="center" vertical="center" wrapText="1"/>
    </xf>
    <xf numFmtId="0" fontId="34" fillId="2" borderId="22" xfId="0" applyFont="1" applyFill="1" applyBorder="1" applyAlignment="1">
      <alignment horizontal="center" vertical="center" wrapText="1"/>
    </xf>
    <xf numFmtId="0" fontId="35" fillId="0" borderId="83" xfId="20" applyFont="1" applyBorder="1" applyAlignment="1">
      <alignment horizontal="center"/>
      <protection/>
    </xf>
    <xf numFmtId="0" fontId="30" fillId="0" borderId="22" xfId="20" applyFont="1" applyBorder="1" applyAlignment="1">
      <alignment horizontal="center"/>
      <protection/>
    </xf>
    <xf numFmtId="2" fontId="30" fillId="3" borderId="8" xfId="0" applyNumberFormat="1" applyFont="1" applyFill="1" applyBorder="1" applyAlignment="1">
      <alignment horizontal="center" vertical="center" wrapText="1"/>
    </xf>
    <xf numFmtId="2" fontId="30" fillId="5" borderId="9" xfId="0" applyNumberFormat="1" applyFont="1" applyFill="1" applyBorder="1" applyAlignment="1">
      <alignment horizontal="center" vertical="center"/>
    </xf>
    <xf numFmtId="2" fontId="30" fillId="5" borderId="47" xfId="0" applyNumberFormat="1" applyFont="1" applyFill="1" applyBorder="1" applyAlignment="1">
      <alignment horizontal="center" vertical="center"/>
    </xf>
    <xf numFmtId="0" fontId="36" fillId="3" borderId="14" xfId="0" applyFont="1" applyFill="1" applyBorder="1"/>
    <xf numFmtId="0" fontId="30" fillId="0" borderId="84" xfId="20" applyFont="1" applyBorder="1" applyAlignment="1">
      <alignment horizontal="center"/>
      <protection/>
    </xf>
    <xf numFmtId="2" fontId="30" fillId="0" borderId="79" xfId="0" applyNumberFormat="1" applyFont="1" applyBorder="1" applyAlignment="1">
      <alignment horizontal="center" vertical="center" wrapText="1"/>
    </xf>
    <xf numFmtId="2" fontId="30" fillId="0" borderId="2" xfId="0" applyNumberFormat="1" applyFont="1" applyBorder="1" applyAlignment="1">
      <alignment horizontal="center" vertical="center"/>
    </xf>
    <xf numFmtId="2" fontId="30" fillId="0" borderId="82" xfId="0" applyNumberFormat="1" applyFont="1" applyBorder="1" applyAlignment="1">
      <alignment horizontal="center" vertical="center"/>
    </xf>
    <xf numFmtId="0" fontId="36" fillId="0" borderId="15" xfId="0" applyFont="1" applyBorder="1"/>
    <xf numFmtId="0" fontId="35" fillId="0" borderId="42" xfId="0" applyFont="1" applyBorder="1" applyAlignment="1">
      <alignment horizontal="center"/>
    </xf>
    <xf numFmtId="0" fontId="30" fillId="0" borderId="28" xfId="0" applyFont="1" applyBorder="1" applyAlignment="1">
      <alignment wrapText="1"/>
    </xf>
    <xf numFmtId="0" fontId="30" fillId="0" borderId="85" xfId="0" applyFont="1" applyBorder="1" applyAlignment="1">
      <alignment horizontal="center"/>
    </xf>
    <xf numFmtId="2" fontId="30" fillId="3" borderId="10" xfId="0" applyNumberFormat="1" applyFont="1" applyFill="1" applyBorder="1" applyAlignment="1">
      <alignment horizontal="center" vertical="center" wrapText="1"/>
    </xf>
    <xf numFmtId="2" fontId="30" fillId="5" borderId="11" xfId="0" applyNumberFormat="1" applyFont="1" applyFill="1" applyBorder="1" applyAlignment="1">
      <alignment horizontal="center" vertical="center"/>
    </xf>
    <xf numFmtId="2" fontId="30" fillId="5" borderId="52" xfId="0" applyNumberFormat="1" applyFont="1" applyFill="1" applyBorder="1" applyAlignment="1">
      <alignment horizontal="center" vertical="center"/>
    </xf>
    <xf numFmtId="0" fontId="36" fillId="3" borderId="13" xfId="0" applyFont="1" applyFill="1" applyBorder="1"/>
    <xf numFmtId="0" fontId="20" fillId="0" borderId="0" xfId="0" applyFont="1"/>
    <xf numFmtId="2" fontId="25" fillId="0" borderId="0" xfId="0" applyNumberFormat="1" applyFont="1" applyAlignment="1">
      <alignment horizontal="center" vertical="center" wrapText="1"/>
    </xf>
    <xf numFmtId="2" fontId="25" fillId="0" borderId="0" xfId="0" applyNumberFormat="1" applyFont="1" applyAlignment="1">
      <alignment horizontal="center" vertical="center"/>
    </xf>
    <xf numFmtId="0" fontId="37" fillId="2" borderId="75" xfId="0" applyFont="1" applyFill="1" applyBorder="1" applyAlignment="1">
      <alignment horizontal="center" vertical="center"/>
    </xf>
    <xf numFmtId="0" fontId="36" fillId="0" borderId="8" xfId="0" applyFont="1" applyBorder="1"/>
    <xf numFmtId="0" fontId="36" fillId="0" borderId="9" xfId="0" applyFont="1" applyBorder="1"/>
    <xf numFmtId="0" fontId="36" fillId="0" borderId="9" xfId="0" applyFont="1" applyBorder="1" applyAlignment="1">
      <alignment horizontal="center"/>
    </xf>
    <xf numFmtId="2" fontId="30" fillId="3" borderId="9" xfId="0" applyNumberFormat="1" applyFont="1" applyFill="1" applyBorder="1" applyAlignment="1">
      <alignment horizontal="center" vertical="center" wrapText="1"/>
    </xf>
    <xf numFmtId="0" fontId="36" fillId="0" borderId="10" xfId="0" applyFont="1" applyBorder="1"/>
    <xf numFmtId="0" fontId="36" fillId="0" borderId="11" xfId="0" applyFont="1" applyBorder="1"/>
    <xf numFmtId="0" fontId="36" fillId="0" borderId="11" xfId="0" applyFont="1" applyBorder="1" applyAlignment="1">
      <alignment horizontal="center"/>
    </xf>
    <xf numFmtId="2" fontId="30" fillId="3" borderId="11" xfId="0" applyNumberFormat="1" applyFont="1" applyFill="1" applyBorder="1" applyAlignment="1">
      <alignment horizontal="center" vertical="center" wrapText="1"/>
    </xf>
    <xf numFmtId="0" fontId="38" fillId="0" borderId="70" xfId="0" applyFont="1" applyBorder="1"/>
    <xf numFmtId="0" fontId="31" fillId="0" borderId="0" xfId="0" applyFont="1"/>
    <xf numFmtId="0" fontId="31" fillId="0" borderId="0" xfId="0" applyFont="1" applyAlignment="1">
      <alignment horizontal="center"/>
    </xf>
    <xf numFmtId="0" fontId="36" fillId="0" borderId="9" xfId="0" applyFont="1" applyBorder="1" applyAlignment="1">
      <alignment horizontal="left"/>
    </xf>
    <xf numFmtId="0" fontId="36" fillId="0" borderId="72" xfId="0" applyFont="1" applyBorder="1"/>
    <xf numFmtId="0" fontId="36" fillId="0" borderId="1" xfId="0" applyFont="1" applyBorder="1" applyAlignment="1">
      <alignment horizontal="left"/>
    </xf>
    <xf numFmtId="0" fontId="36" fillId="0" borderId="1" xfId="0" applyFont="1" applyBorder="1" applyAlignment="1">
      <alignment horizontal="center"/>
    </xf>
    <xf numFmtId="2" fontId="30" fillId="3" borderId="1" xfId="0" applyNumberFormat="1" applyFont="1" applyFill="1" applyBorder="1" applyAlignment="1">
      <alignment horizontal="center" vertical="center" wrapText="1"/>
    </xf>
    <xf numFmtId="2" fontId="30" fillId="5" borderId="1" xfId="0" applyNumberFormat="1" applyFont="1" applyFill="1" applyBorder="1" applyAlignment="1">
      <alignment horizontal="center" vertical="center"/>
    </xf>
    <xf numFmtId="0" fontId="36" fillId="3" borderId="15" xfId="0" applyFont="1" applyFill="1" applyBorder="1"/>
    <xf numFmtId="0" fontId="36" fillId="0" borderId="11" xfId="0" applyFont="1" applyBorder="1" applyAlignment="1">
      <alignment horizontal="left"/>
    </xf>
    <xf numFmtId="0" fontId="40" fillId="7" borderId="86" xfId="0" applyFont="1" applyFill="1" applyBorder="1" applyAlignment="1">
      <alignment horizontal="center" vertical="center"/>
    </xf>
    <xf numFmtId="0" fontId="0" fillId="7" borderId="53" xfId="0" applyFill="1" applyBorder="1"/>
    <xf numFmtId="2" fontId="40" fillId="7" borderId="27" xfId="0" applyNumberFormat="1" applyFont="1" applyFill="1" applyBorder="1" applyAlignment="1">
      <alignment vertical="center"/>
    </xf>
    <xf numFmtId="2" fontId="1" fillId="0" borderId="9" xfId="0" applyNumberFormat="1" applyFont="1" applyBorder="1"/>
    <xf numFmtId="2" fontId="20" fillId="0" borderId="9" xfId="0" applyNumberFormat="1" applyFont="1" applyFill="1" applyBorder="1"/>
    <xf numFmtId="2" fontId="20" fillId="0" borderId="47" xfId="0" applyNumberFormat="1" applyFont="1" applyFill="1" applyBorder="1"/>
    <xf numFmtId="2" fontId="1" fillId="0" borderId="1" xfId="0" applyNumberFormat="1" applyFont="1" applyBorder="1"/>
    <xf numFmtId="2" fontId="20" fillId="0" borderId="1" xfId="0" applyNumberFormat="1" applyFont="1" applyFill="1" applyBorder="1"/>
    <xf numFmtId="2" fontId="20" fillId="0" borderId="51" xfId="0" applyNumberFormat="1" applyFont="1" applyFill="1" applyBorder="1"/>
    <xf numFmtId="2" fontId="1" fillId="0" borderId="11" xfId="0" applyNumberFormat="1" applyFont="1" applyBorder="1"/>
    <xf numFmtId="2" fontId="20" fillId="0" borderId="11" xfId="0" applyNumberFormat="1" applyFont="1" applyFill="1" applyBorder="1"/>
    <xf numFmtId="2" fontId="20" fillId="0" borderId="52" xfId="0" applyNumberFormat="1" applyFont="1" applyFill="1" applyBorder="1"/>
    <xf numFmtId="2" fontId="0" fillId="3" borderId="5" xfId="0" applyNumberFormat="1" applyFill="1" applyBorder="1"/>
    <xf numFmtId="2" fontId="0" fillId="0" borderId="7" xfId="0" applyNumberFormat="1" applyBorder="1"/>
    <xf numFmtId="2" fontId="0" fillId="0" borderId="6" xfId="0" applyNumberFormat="1" applyBorder="1"/>
    <xf numFmtId="2" fontId="0" fillId="3" borderId="8" xfId="0" applyNumberFormat="1" applyFill="1" applyBorder="1"/>
    <xf numFmtId="2" fontId="0" fillId="0" borderId="47" xfId="0" applyNumberFormat="1" applyBorder="1"/>
    <xf numFmtId="2" fontId="0" fillId="0" borderId="9" xfId="0" applyNumberFormat="1" applyBorder="1"/>
    <xf numFmtId="2" fontId="0" fillId="3" borderId="10" xfId="0" applyNumberFormat="1" applyFill="1" applyBorder="1"/>
    <xf numFmtId="2" fontId="0" fillId="0" borderId="52" xfId="0" applyNumberFormat="1" applyBorder="1"/>
    <xf numFmtId="2" fontId="0" fillId="0" borderId="4" xfId="0" applyNumberFormat="1" applyBorder="1"/>
    <xf numFmtId="2" fontId="0" fillId="0" borderId="81" xfId="0" applyNumberFormat="1" applyBorder="1"/>
    <xf numFmtId="2" fontId="0" fillId="3" borderId="33" xfId="0" applyNumberFormat="1" applyFill="1" applyBorder="1"/>
    <xf numFmtId="2" fontId="0" fillId="3" borderId="35" xfId="0" applyNumberFormat="1" applyFill="1" applyBorder="1"/>
    <xf numFmtId="2" fontId="0" fillId="3" borderId="72" xfId="0" applyNumberFormat="1" applyFill="1" applyBorder="1"/>
    <xf numFmtId="2" fontId="0" fillId="0" borderId="51" xfId="0" applyNumberFormat="1" applyBorder="1"/>
    <xf numFmtId="2" fontId="0" fillId="0" borderId="12" xfId="0" applyNumberFormat="1" applyBorder="1"/>
    <xf numFmtId="2" fontId="0" fillId="0" borderId="69" xfId="0" applyNumberFormat="1" applyBorder="1"/>
    <xf numFmtId="2" fontId="0" fillId="3" borderId="0" xfId="0" applyNumberFormat="1" applyFill="1"/>
    <xf numFmtId="2" fontId="0" fillId="0" borderId="86" xfId="0" applyNumberFormat="1" applyBorder="1"/>
    <xf numFmtId="2" fontId="0" fillId="3" borderId="9" xfId="0" applyNumberFormat="1" applyFill="1" applyBorder="1"/>
    <xf numFmtId="2" fontId="0" fillId="3" borderId="11" xfId="0" applyNumberFormat="1" applyFill="1" applyBorder="1"/>
    <xf numFmtId="2" fontId="0" fillId="0" borderId="11" xfId="0" applyNumberFormat="1" applyBorder="1"/>
    <xf numFmtId="2" fontId="0" fillId="0" borderId="0" xfId="0" applyNumberFormat="1"/>
    <xf numFmtId="2" fontId="0" fillId="3" borderId="34" xfId="0" applyNumberFormat="1" applyFill="1" applyBorder="1"/>
    <xf numFmtId="2" fontId="0" fillId="3" borderId="78" xfId="0" applyNumberFormat="1" applyFill="1" applyBorder="1"/>
    <xf numFmtId="2" fontId="0" fillId="3" borderId="79" xfId="0" applyNumberFormat="1" applyFill="1" applyBorder="1"/>
    <xf numFmtId="2" fontId="0" fillId="0" borderId="82" xfId="0" applyNumberFormat="1" applyBorder="1"/>
    <xf numFmtId="2" fontId="0" fillId="0" borderId="45" xfId="0" applyNumberFormat="1" applyBorder="1"/>
    <xf numFmtId="2" fontId="0" fillId="0" borderId="70" xfId="0" applyNumberFormat="1" applyBorder="1"/>
    <xf numFmtId="2" fontId="0" fillId="0" borderId="5" xfId="0" applyNumberFormat="1" applyFill="1" applyBorder="1"/>
    <xf numFmtId="2" fontId="1" fillId="0" borderId="7" xfId="0" applyNumberFormat="1" applyFont="1" applyBorder="1"/>
    <xf numFmtId="2" fontId="20" fillId="0" borderId="6" xfId="0" applyNumberFormat="1" applyFont="1" applyBorder="1"/>
    <xf numFmtId="2" fontId="20" fillId="0" borderId="7" xfId="0" applyNumberFormat="1" applyFont="1" applyBorder="1"/>
    <xf numFmtId="2" fontId="1" fillId="0" borderId="76" xfId="0" applyNumberFormat="1" applyFont="1" applyBorder="1"/>
    <xf numFmtId="2" fontId="20" fillId="0" borderId="9" xfId="0" applyNumberFormat="1" applyFont="1" applyBorder="1"/>
    <xf numFmtId="2" fontId="20" fillId="0" borderId="47" xfId="0" applyNumberFormat="1" applyFont="1" applyBorder="1"/>
    <xf numFmtId="2" fontId="1" fillId="0" borderId="52" xfId="0" applyNumberFormat="1" applyFont="1" applyBorder="1"/>
    <xf numFmtId="2" fontId="20" fillId="0" borderId="4" xfId="0" applyNumberFormat="1" applyFont="1" applyBorder="1"/>
    <xf numFmtId="2" fontId="20" fillId="0" borderId="81" xfId="0" applyNumberFormat="1" applyFont="1" applyBorder="1"/>
    <xf numFmtId="2" fontId="1" fillId="0" borderId="70" xfId="0" applyNumberFormat="1" applyFont="1" applyBorder="1"/>
    <xf numFmtId="2" fontId="20" fillId="0" borderId="12" xfId="0" applyNumberFormat="1" applyFont="1" applyBorder="1"/>
    <xf numFmtId="2" fontId="20" fillId="0" borderId="69" xfId="0" applyNumberFormat="1" applyFont="1" applyBorder="1"/>
    <xf numFmtId="2" fontId="8" fillId="0" borderId="0" xfId="0" applyNumberFormat="1" applyFont="1"/>
    <xf numFmtId="2" fontId="1" fillId="0" borderId="69" xfId="0" applyNumberFormat="1" applyFont="1" applyBorder="1"/>
    <xf numFmtId="2" fontId="20" fillId="0" borderId="75" xfId="0" applyNumberFormat="1" applyFont="1" applyBorder="1"/>
    <xf numFmtId="2" fontId="20" fillId="0" borderId="76" xfId="0" applyNumberFormat="1" applyFont="1" applyBorder="1"/>
    <xf numFmtId="2" fontId="20" fillId="0" borderId="1" xfId="0" applyNumberFormat="1" applyFont="1" applyBorder="1"/>
    <xf numFmtId="2" fontId="20" fillId="0" borderId="51" xfId="0" applyNumberFormat="1" applyFont="1" applyBorder="1"/>
    <xf numFmtId="2" fontId="20" fillId="0" borderId="11" xfId="0" applyNumberFormat="1" applyFont="1" applyBorder="1"/>
    <xf numFmtId="2" fontId="20" fillId="0" borderId="52" xfId="0" applyNumberFormat="1" applyFont="1" applyBorder="1"/>
    <xf numFmtId="2" fontId="0" fillId="0" borderId="76" xfId="0" applyNumberFormat="1" applyBorder="1"/>
    <xf numFmtId="2" fontId="0" fillId="0" borderId="0" xfId="0" applyNumberFormat="1" applyFill="1" applyBorder="1"/>
    <xf numFmtId="0" fontId="18" fillId="0" borderId="27" xfId="0" applyFont="1" applyBorder="1" applyAlignment="1">
      <alignment horizontal="center" vertical="center"/>
    </xf>
    <xf numFmtId="2" fontId="42" fillId="7" borderId="27" xfId="0" applyNumberFormat="1" applyFont="1" applyFill="1" applyBorder="1" applyAlignment="1">
      <alignment horizontal="center" vertical="center"/>
    </xf>
    <xf numFmtId="0" fontId="43" fillId="0" borderId="0" xfId="0" applyFont="1"/>
    <xf numFmtId="2" fontId="1" fillId="7" borderId="27" xfId="0" applyNumberFormat="1" applyFont="1" applyFill="1" applyBorder="1"/>
    <xf numFmtId="2" fontId="1" fillId="7" borderId="60" xfId="0" applyNumberFormat="1" applyFont="1" applyFill="1" applyBorder="1"/>
    <xf numFmtId="2" fontId="0" fillId="7" borderId="27" xfId="0" applyNumberFormat="1" applyFill="1" applyBorder="1"/>
    <xf numFmtId="0" fontId="21" fillId="7" borderId="86" xfId="0" applyFont="1" applyFill="1" applyBorder="1"/>
    <xf numFmtId="0" fontId="12" fillId="7" borderId="60" xfId="0" applyFont="1" applyFill="1" applyBorder="1" applyAlignment="1">
      <alignment horizontal="center"/>
    </xf>
    <xf numFmtId="0" fontId="12" fillId="7" borderId="60" xfId="0" applyFont="1" applyFill="1" applyBorder="1"/>
    <xf numFmtId="2" fontId="12" fillId="7" borderId="27" xfId="0" applyNumberFormat="1" applyFont="1" applyFill="1" applyBorder="1"/>
    <xf numFmtId="2" fontId="12" fillId="7" borderId="53" xfId="0" applyNumberFormat="1" applyFont="1" applyFill="1" applyBorder="1"/>
    <xf numFmtId="0" fontId="23" fillId="7" borderId="86" xfId="0" applyFont="1" applyFill="1" applyBorder="1" applyAlignment="1">
      <alignment horizontal="left" vertical="center"/>
    </xf>
    <xf numFmtId="0" fontId="0" fillId="7" borderId="60" xfId="0" applyFill="1" applyBorder="1"/>
    <xf numFmtId="2" fontId="18" fillId="7" borderId="27" xfId="0" applyNumberFormat="1" applyFont="1" applyFill="1" applyBorder="1" applyAlignment="1">
      <alignment vertical="center"/>
    </xf>
    <xf numFmtId="2" fontId="18" fillId="7" borderId="53" xfId="0" applyNumberFormat="1" applyFont="1" applyFill="1" applyBorder="1" applyAlignment="1">
      <alignment vertical="center"/>
    </xf>
    <xf numFmtId="0" fontId="8" fillId="7" borderId="19" xfId="0" applyFont="1" applyFill="1" applyBorder="1"/>
    <xf numFmtId="0" fontId="8" fillId="7" borderId="20" xfId="0" applyFont="1" applyFill="1" applyBorder="1" applyAlignment="1">
      <alignment horizontal="center"/>
    </xf>
    <xf numFmtId="0" fontId="8" fillId="7" borderId="20" xfId="0" applyFont="1" applyFill="1" applyBorder="1"/>
    <xf numFmtId="2" fontId="0" fillId="7" borderId="86" xfId="0" applyNumberFormat="1" applyFill="1" applyBorder="1"/>
    <xf numFmtId="0" fontId="8" fillId="7" borderId="86" xfId="0" applyFont="1" applyFill="1" applyBorder="1"/>
    <xf numFmtId="0" fontId="8" fillId="7" borderId="60" xfId="0" applyFont="1" applyFill="1" applyBorder="1" applyAlignment="1">
      <alignment horizontal="center"/>
    </xf>
    <xf numFmtId="0" fontId="8" fillId="7" borderId="60" xfId="0" applyFont="1" applyFill="1" applyBorder="1"/>
    <xf numFmtId="2" fontId="1" fillId="7" borderId="86" xfId="0" applyNumberFormat="1" applyFont="1" applyFill="1" applyBorder="1"/>
    <xf numFmtId="0" fontId="1" fillId="7" borderId="60" xfId="0" applyFont="1" applyFill="1" applyBorder="1"/>
    <xf numFmtId="2" fontId="20" fillId="7" borderId="27" xfId="0" applyNumberFormat="1" applyFont="1" applyFill="1" applyBorder="1"/>
    <xf numFmtId="2" fontId="1" fillId="7" borderId="84" xfId="0" applyNumberFormat="1" applyFont="1" applyFill="1" applyBorder="1"/>
    <xf numFmtId="2" fontId="1" fillId="7" borderId="20" xfId="0" applyNumberFormat="1" applyFont="1" applyFill="1" applyBorder="1"/>
    <xf numFmtId="2" fontId="0" fillId="7" borderId="3" xfId="0" applyNumberFormat="1" applyFill="1" applyBorder="1"/>
    <xf numFmtId="2" fontId="0" fillId="7" borderId="17" xfId="0" applyNumberFormat="1" applyFill="1" applyBorder="1"/>
    <xf numFmtId="0" fontId="0" fillId="7" borderId="60" xfId="0" applyFill="1" applyBorder="1" applyAlignment="1">
      <alignment horizontal="center"/>
    </xf>
    <xf numFmtId="2" fontId="20" fillId="7" borderId="53" xfId="0" applyNumberFormat="1" applyFont="1" applyFill="1" applyBorder="1"/>
    <xf numFmtId="0" fontId="1" fillId="7" borderId="86" xfId="0" applyFont="1" applyFill="1" applyBorder="1"/>
    <xf numFmtId="0" fontId="0" fillId="7" borderId="27" xfId="0" applyFill="1" applyBorder="1" applyAlignment="1">
      <alignment horizontal="center" vertical="center"/>
    </xf>
    <xf numFmtId="2" fontId="0" fillId="7" borderId="60" xfId="0" applyNumberFormat="1" applyFill="1" applyBorder="1"/>
    <xf numFmtId="2" fontId="0" fillId="7" borderId="53" xfId="0" applyNumberFormat="1" applyFill="1" applyBorder="1"/>
    <xf numFmtId="2" fontId="0" fillId="7" borderId="53" xfId="0" applyNumberFormat="1" applyFill="1" applyBorder="1" applyAlignment="1">
      <alignment horizontal="center" vertical="center"/>
    </xf>
    <xf numFmtId="2" fontId="0" fillId="7" borderId="53" xfId="0" applyNumberFormat="1" applyFill="1" applyBorder="1" applyAlignment="1">
      <alignment vertical="center"/>
    </xf>
    <xf numFmtId="2" fontId="25" fillId="7" borderId="21" xfId="0" applyNumberFormat="1" applyFont="1" applyFill="1" applyBorder="1" applyAlignment="1">
      <alignment horizontal="center" vertical="center"/>
    </xf>
    <xf numFmtId="2" fontId="25" fillId="7" borderId="27" xfId="0" applyNumberFormat="1" applyFont="1" applyFill="1" applyBorder="1" applyAlignment="1">
      <alignment horizontal="center" vertical="center"/>
    </xf>
    <xf numFmtId="2" fontId="25" fillId="7" borderId="27" xfId="0" applyNumberFormat="1" applyFont="1" applyFill="1" applyBorder="1" applyAlignment="1">
      <alignment vertical="center"/>
    </xf>
    <xf numFmtId="0" fontId="25" fillId="7" borderId="86" xfId="0" applyFont="1" applyFill="1" applyBorder="1" applyAlignment="1">
      <alignment vertical="center"/>
    </xf>
    <xf numFmtId="0" fontId="25" fillId="7" borderId="60" xfId="0" applyFont="1" applyFill="1" applyBorder="1" applyAlignment="1">
      <alignment horizontal="center" vertical="center"/>
    </xf>
    <xf numFmtId="0" fontId="25" fillId="7" borderId="60" xfId="0" applyFont="1" applyFill="1" applyBorder="1" applyAlignment="1">
      <alignment vertical="center"/>
    </xf>
    <xf numFmtId="0" fontId="25" fillId="7" borderId="53" xfId="0" applyFont="1" applyFill="1" applyBorder="1" applyAlignment="1">
      <alignment vertical="center"/>
    </xf>
    <xf numFmtId="0" fontId="0" fillId="7" borderId="0" xfId="0" applyFill="1"/>
    <xf numFmtId="2" fontId="26" fillId="7" borderId="27" xfId="0" applyNumberFormat="1" applyFont="1" applyFill="1" applyBorder="1" applyAlignment="1">
      <alignment horizontal="center" vertical="center"/>
    </xf>
    <xf numFmtId="0" fontId="25" fillId="7" borderId="19" xfId="0" applyFont="1" applyFill="1" applyBorder="1" applyAlignment="1">
      <alignment vertical="center"/>
    </xf>
    <xf numFmtId="0" fontId="25" fillId="7" borderId="20" xfId="0" applyFont="1" applyFill="1" applyBorder="1" applyAlignment="1">
      <alignment horizontal="center" vertical="center"/>
    </xf>
    <xf numFmtId="0" fontId="25" fillId="7" borderId="20" xfId="0" applyFont="1" applyFill="1" applyBorder="1" applyAlignment="1">
      <alignment vertical="center"/>
    </xf>
    <xf numFmtId="2" fontId="25" fillId="7" borderId="84" xfId="0" applyNumberFormat="1" applyFont="1" applyFill="1" applyBorder="1" applyAlignment="1">
      <alignment horizontal="center" vertical="center"/>
    </xf>
    <xf numFmtId="2" fontId="26" fillId="7" borderId="84" xfId="0" applyNumberFormat="1" applyFont="1" applyFill="1" applyBorder="1" applyAlignment="1">
      <alignment horizontal="center" vertical="center"/>
    </xf>
    <xf numFmtId="2" fontId="26" fillId="7" borderId="86" xfId="0" applyNumberFormat="1" applyFont="1" applyFill="1" applyBorder="1" applyAlignment="1">
      <alignment horizontal="center" vertical="center"/>
    </xf>
    <xf numFmtId="0" fontId="0" fillId="7" borderId="1" xfId="0" applyFill="1" applyBorder="1"/>
    <xf numFmtId="0" fontId="40" fillId="7" borderId="27" xfId="0" applyFont="1" applyFill="1" applyBorder="1" applyAlignment="1">
      <alignment horizontal="center" vertical="center"/>
    </xf>
    <xf numFmtId="2" fontId="41" fillId="7" borderId="27" xfId="0" applyNumberFormat="1" applyFont="1" applyFill="1" applyBorder="1" applyAlignment="1">
      <alignment horizontal="center" vertical="center"/>
    </xf>
    <xf numFmtId="0" fontId="25" fillId="7" borderId="86" xfId="0" applyFont="1" applyFill="1" applyBorder="1" applyAlignment="1">
      <alignment vertical="center"/>
    </xf>
    <xf numFmtId="0" fontId="25" fillId="0" borderId="1" xfId="0" applyFont="1" applyBorder="1" applyAlignment="1">
      <alignment horizontal="center" vertical="center"/>
    </xf>
    <xf numFmtId="0" fontId="12" fillId="2" borderId="86" xfId="0" applyFont="1" applyFill="1" applyBorder="1" applyAlignment="1">
      <alignment horizontal="center" vertical="center"/>
    </xf>
    <xf numFmtId="0" fontId="12" fillId="2" borderId="60" xfId="0" applyFont="1" applyFill="1" applyBorder="1" applyAlignment="1">
      <alignment horizontal="center" vertical="center"/>
    </xf>
    <xf numFmtId="0" fontId="12" fillId="2" borderId="53" xfId="0" applyFont="1" applyFill="1" applyBorder="1" applyAlignment="1">
      <alignment horizontal="center" vertical="center"/>
    </xf>
    <xf numFmtId="0" fontId="44" fillId="3" borderId="86" xfId="0" applyFont="1" applyFill="1" applyBorder="1" applyAlignment="1">
      <alignment horizontal="center" vertical="center" wrapText="1"/>
    </xf>
    <xf numFmtId="0" fontId="44" fillId="3" borderId="60" xfId="0" applyFont="1" applyFill="1" applyBorder="1" applyAlignment="1">
      <alignment horizontal="center" vertical="center" wrapText="1"/>
    </xf>
    <xf numFmtId="0" fontId="44" fillId="3" borderId="53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left" wrapText="1"/>
    </xf>
    <xf numFmtId="0" fontId="20" fillId="0" borderId="47" xfId="0" applyFont="1" applyBorder="1" applyAlignment="1">
      <alignment horizontal="left" wrapText="1"/>
    </xf>
    <xf numFmtId="0" fontId="20" fillId="0" borderId="10" xfId="0" applyFont="1" applyBorder="1" applyAlignment="1">
      <alignment horizontal="left" wrapText="1"/>
    </xf>
    <xf numFmtId="0" fontId="20" fillId="0" borderId="52" xfId="0" applyFont="1" applyBorder="1" applyAlignment="1">
      <alignment horizontal="left" wrapText="1"/>
    </xf>
    <xf numFmtId="0" fontId="19" fillId="7" borderId="5" xfId="0" applyFont="1" applyFill="1" applyBorder="1" applyAlignment="1">
      <alignment horizontal="left"/>
    </xf>
    <xf numFmtId="0" fontId="19" fillId="7" borderId="6" xfId="0" applyFont="1" applyFill="1" applyBorder="1" applyAlignment="1">
      <alignment horizontal="left"/>
    </xf>
    <xf numFmtId="0" fontId="20" fillId="0" borderId="72" xfId="0" applyFont="1" applyBorder="1" applyAlignment="1">
      <alignment horizontal="left"/>
    </xf>
    <xf numFmtId="0" fontId="20" fillId="0" borderId="51" xfId="0" applyFont="1" applyBorder="1" applyAlignment="1">
      <alignment horizontal="left"/>
    </xf>
    <xf numFmtId="0" fontId="8" fillId="0" borderId="22" xfId="0" applyFont="1" applyBorder="1" applyAlignment="1">
      <alignment/>
    </xf>
    <xf numFmtId="0" fontId="8" fillId="0" borderId="84" xfId="0" applyFont="1" applyBorder="1" applyAlignment="1">
      <alignment/>
    </xf>
    <xf numFmtId="0" fontId="8" fillId="0" borderId="22" xfId="0" applyFont="1" applyBorder="1" applyAlignment="1">
      <alignment vertical="center" wrapText="1"/>
    </xf>
    <xf numFmtId="0" fontId="8" fillId="0" borderId="87" xfId="0" applyFont="1" applyBorder="1" applyAlignment="1">
      <alignment vertical="center" wrapText="1"/>
    </xf>
    <xf numFmtId="0" fontId="8" fillId="0" borderId="84" xfId="0" applyFont="1" applyBorder="1" applyAlignment="1">
      <alignment vertical="center" wrapText="1"/>
    </xf>
    <xf numFmtId="0" fontId="7" fillId="0" borderId="76" xfId="0" applyFont="1" applyBorder="1" applyAlignment="1">
      <alignment vertical="center"/>
    </xf>
    <xf numFmtId="0" fontId="7" fillId="0" borderId="70" xfId="0" applyFont="1" applyBorder="1" applyAlignment="1">
      <alignment vertical="center"/>
    </xf>
    <xf numFmtId="0" fontId="7" fillId="0" borderId="81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54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8" fillId="7" borderId="86" xfId="0" applyFont="1" applyFill="1" applyBorder="1" applyAlignment="1">
      <alignment horizontal="center"/>
    </xf>
    <xf numFmtId="0" fontId="18" fillId="7" borderId="60" xfId="0" applyFont="1" applyFill="1" applyBorder="1" applyAlignment="1">
      <alignment horizontal="center"/>
    </xf>
    <xf numFmtId="0" fontId="25" fillId="7" borderId="86" xfId="0" applyFont="1" applyFill="1" applyBorder="1" applyAlignment="1">
      <alignment vertical="center"/>
    </xf>
    <xf numFmtId="0" fontId="0" fillId="7" borderId="60" xfId="0" applyFill="1" applyBorder="1" applyAlignment="1">
      <alignment vertical="center"/>
    </xf>
    <xf numFmtId="0" fontId="0" fillId="7" borderId="53" xfId="0" applyFill="1" applyBorder="1" applyAlignment="1">
      <alignment vertical="center"/>
    </xf>
    <xf numFmtId="0" fontId="25" fillId="7" borderId="19" xfId="0" applyFont="1" applyFill="1" applyBorder="1" applyAlignment="1">
      <alignment horizontal="left" vertical="center"/>
    </xf>
    <xf numFmtId="0" fontId="25" fillId="7" borderId="20" xfId="0" applyFont="1" applyFill="1" applyBorder="1" applyAlignment="1">
      <alignment horizontal="left" vertical="center"/>
    </xf>
    <xf numFmtId="0" fontId="25" fillId="7" borderId="21" xfId="0" applyFont="1" applyFill="1" applyBorder="1" applyAlignment="1">
      <alignment horizontal="left" vertical="center"/>
    </xf>
    <xf numFmtId="0" fontId="24" fillId="7" borderId="86" xfId="0" applyFont="1" applyFill="1" applyBorder="1" applyAlignment="1">
      <alignment horizontal="center" vertical="center" wrapText="1"/>
    </xf>
    <xf numFmtId="0" fontId="0" fillId="7" borderId="60" xfId="0" applyFill="1" applyBorder="1" applyAlignment="1">
      <alignment horizontal="center" vertical="center" wrapText="1"/>
    </xf>
    <xf numFmtId="0" fontId="0" fillId="7" borderId="53" xfId="0" applyFill="1" applyBorder="1" applyAlignment="1">
      <alignment horizontal="center" vertical="center" wrapText="1"/>
    </xf>
    <xf numFmtId="0" fontId="30" fillId="0" borderId="30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39" fillId="0" borderId="70" xfId="0" applyFont="1" applyBorder="1"/>
    <xf numFmtId="0" fontId="39" fillId="0" borderId="0" xfId="0" applyFont="1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/>
    </xf>
    <xf numFmtId="0" fontId="25" fillId="6" borderId="79" xfId="0" applyFont="1" applyFill="1" applyBorder="1"/>
    <xf numFmtId="0" fontId="25" fillId="6" borderId="3" xfId="0" applyFont="1" applyFill="1" applyBorder="1"/>
    <xf numFmtId="0" fontId="25" fillId="6" borderId="4" xfId="0" applyFont="1" applyFill="1" applyBorder="1" applyAlignment="1">
      <alignment horizontal="center" vertical="center"/>
    </xf>
    <xf numFmtId="0" fontId="25" fillId="6" borderId="4" xfId="0" applyFont="1" applyFill="1" applyBorder="1"/>
    <xf numFmtId="2" fontId="25" fillId="3" borderId="4" xfId="0" applyNumberFormat="1" applyFont="1" applyFill="1" applyBorder="1" applyAlignment="1">
      <alignment horizontal="center" vertical="center"/>
    </xf>
    <xf numFmtId="2" fontId="25" fillId="5" borderId="4" xfId="0" applyNumberFormat="1" applyFont="1" applyFill="1" applyBorder="1" applyAlignment="1">
      <alignment horizontal="center" vertical="center"/>
    </xf>
    <xf numFmtId="2" fontId="25" fillId="5" borderId="81" xfId="0" applyNumberFormat="1" applyFont="1" applyFill="1" applyBorder="1" applyAlignment="1">
      <alignment horizontal="center" vertical="center"/>
    </xf>
    <xf numFmtId="0" fontId="25" fillId="0" borderId="79" xfId="0" applyFont="1" applyBorder="1"/>
    <xf numFmtId="0" fontId="25" fillId="0" borderId="4" xfId="0" applyFont="1" applyBorder="1" applyAlignment="1">
      <alignment horizontal="center" vertical="center"/>
    </xf>
    <xf numFmtId="0" fontId="25" fillId="6" borderId="4" xfId="0" applyFont="1" applyFill="1" applyBorder="1" applyAlignment="1">
      <alignment vertical="center"/>
    </xf>
    <xf numFmtId="2" fontId="25" fillId="3" borderId="4" xfId="0" applyNumberFormat="1" applyFont="1" applyFill="1" applyBorder="1" applyAlignment="1">
      <alignment horizontal="center" vertical="center" wrapText="1"/>
    </xf>
    <xf numFmtId="0" fontId="25" fillId="6" borderId="2" xfId="0" applyFont="1" applyFill="1" applyBorder="1" applyAlignment="1">
      <alignment vertical="center"/>
    </xf>
    <xf numFmtId="0" fontId="25" fillId="0" borderId="79" xfId="0" applyFont="1" applyBorder="1" applyAlignment="1">
      <alignment vertical="center"/>
    </xf>
    <xf numFmtId="0" fontId="45" fillId="7" borderId="27" xfId="0" applyFont="1" applyFill="1" applyBorder="1"/>
    <xf numFmtId="2" fontId="25" fillId="7" borderId="27" xfId="0" applyNumberFormat="1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170D6-068C-4C1F-9237-36DE7F2760A0}">
  <dimension ref="A3:H28"/>
  <sheetViews>
    <sheetView tabSelected="1" workbookViewId="0" topLeftCell="A1">
      <selection activeCell="E8" sqref="E8"/>
    </sheetView>
  </sheetViews>
  <sheetFormatPr defaultColWidth="9.140625" defaultRowHeight="15"/>
  <cols>
    <col min="1" max="1" width="34.7109375" style="0" customWidth="1"/>
    <col min="2" max="2" width="26.57421875" style="0" customWidth="1"/>
    <col min="3" max="3" width="24.7109375" style="0" customWidth="1"/>
    <col min="4" max="4" width="16.28125" style="0" customWidth="1"/>
    <col min="5" max="5" width="17.140625" style="0" customWidth="1"/>
    <col min="6" max="6" width="18.7109375" style="0" customWidth="1"/>
    <col min="7" max="7" width="18.57421875" style="0" customWidth="1"/>
    <col min="8" max="8" width="18.00390625" style="0" customWidth="1"/>
    <col min="12" max="12" width="13.28125" style="0" customWidth="1"/>
  </cols>
  <sheetData>
    <row r="2" ht="15" thickBot="1"/>
    <row r="3" spans="1:8" ht="27" customHeight="1" thickBot="1">
      <c r="A3" s="518" t="s">
        <v>311</v>
      </c>
      <c r="B3" s="519"/>
      <c r="C3" s="519"/>
      <c r="D3" s="519"/>
      <c r="E3" s="519"/>
      <c r="F3" s="519"/>
      <c r="G3" s="519"/>
      <c r="H3" s="520"/>
    </row>
    <row r="4" ht="15" thickBot="1"/>
    <row r="5" spans="1:8" ht="29.4" customHeight="1" thickBot="1">
      <c r="A5" s="521" t="s">
        <v>309</v>
      </c>
      <c r="B5" s="522"/>
      <c r="C5" s="522"/>
      <c r="D5" s="522"/>
      <c r="E5" s="522"/>
      <c r="F5" s="522"/>
      <c r="G5" s="522"/>
      <c r="H5" s="523"/>
    </row>
    <row r="6" ht="15" thickBot="1"/>
    <row r="7" spans="2:3" ht="26.4" customHeight="1" thickBot="1">
      <c r="B7" s="461" t="s">
        <v>307</v>
      </c>
      <c r="C7" s="461" t="s">
        <v>308</v>
      </c>
    </row>
    <row r="8" spans="1:4" ht="69" customHeight="1" thickBot="1">
      <c r="A8" s="514" t="s">
        <v>306</v>
      </c>
      <c r="B8" s="515">
        <f>Kateřinská!F48+Bojiště!F33+F20+'U Nemocnice 4'!G31+'U Nemocnice 5'!G37+'Albertov 4'!G33+Studničkova!H236+HEPA!F21</f>
        <v>0</v>
      </c>
      <c r="C8" s="462">
        <f>B8*1.21</f>
        <v>0</v>
      </c>
      <c r="D8" s="463"/>
    </row>
    <row r="14" ht="0.75" customHeight="1" thickBot="1"/>
    <row r="15" spans="1:8" ht="44.25" customHeight="1" thickBot="1">
      <c r="A15" s="215" t="s">
        <v>177</v>
      </c>
      <c r="B15" s="216"/>
      <c r="C15" s="217" t="s">
        <v>178</v>
      </c>
      <c r="D15" s="131" t="s">
        <v>160</v>
      </c>
      <c r="E15" s="131" t="s">
        <v>169</v>
      </c>
      <c r="F15" s="214" t="s">
        <v>162</v>
      </c>
      <c r="G15" s="131" t="s">
        <v>179</v>
      </c>
      <c r="H15" s="130" t="s">
        <v>279</v>
      </c>
    </row>
    <row r="16" spans="1:8" ht="31.5" customHeight="1">
      <c r="A16" s="524" t="s">
        <v>176</v>
      </c>
      <c r="B16" s="525"/>
      <c r="C16" s="218">
        <v>1</v>
      </c>
      <c r="D16" s="157"/>
      <c r="E16" s="401">
        <f>D16*1.21</f>
        <v>0</v>
      </c>
      <c r="F16" s="402">
        <f>C16*D16</f>
        <v>0</v>
      </c>
      <c r="G16" s="403">
        <f>F16*1.21</f>
        <v>0</v>
      </c>
      <c r="H16" s="348"/>
    </row>
    <row r="17" spans="1:8" ht="31.5" customHeight="1">
      <c r="A17" s="530" t="s">
        <v>174</v>
      </c>
      <c r="B17" s="531"/>
      <c r="C17" s="219">
        <v>6</v>
      </c>
      <c r="D17" s="156"/>
      <c r="E17" s="404">
        <f aca="true" t="shared" si="0" ref="E17:E18">D17*1.21</f>
        <v>0</v>
      </c>
      <c r="F17" s="405">
        <f aca="true" t="shared" si="1" ref="F17:F18">C17*D17</f>
        <v>0</v>
      </c>
      <c r="G17" s="406">
        <f aca="true" t="shared" si="2" ref="G17:G18">F17*1.21</f>
        <v>0</v>
      </c>
      <c r="H17" s="348"/>
    </row>
    <row r="18" spans="1:8" ht="33" customHeight="1" thickBot="1">
      <c r="A18" s="526" t="s">
        <v>175</v>
      </c>
      <c r="B18" s="527"/>
      <c r="C18" s="220">
        <v>1</v>
      </c>
      <c r="D18" s="158"/>
      <c r="E18" s="407">
        <f t="shared" si="0"/>
        <v>0</v>
      </c>
      <c r="F18" s="408">
        <f t="shared" si="1"/>
        <v>0</v>
      </c>
      <c r="G18" s="409">
        <f t="shared" si="2"/>
        <v>0</v>
      </c>
      <c r="H18" s="348"/>
    </row>
    <row r="19" spans="4:7" ht="10.5" customHeight="1" thickBot="1">
      <c r="D19" s="213"/>
      <c r="E19" s="183"/>
      <c r="F19" s="140"/>
      <c r="G19" s="140"/>
    </row>
    <row r="20" spans="1:7" ht="21" customHeight="1" thickBot="1">
      <c r="A20" s="528" t="s">
        <v>185</v>
      </c>
      <c r="B20" s="529"/>
      <c r="C20" s="529"/>
      <c r="D20" s="464"/>
      <c r="E20" s="465">
        <f>E16+E17+E18+E19</f>
        <v>0</v>
      </c>
      <c r="F20" s="466">
        <f>F16+F17+F18</f>
        <v>0</v>
      </c>
      <c r="G20" s="466">
        <f>G16+G17+G18</f>
        <v>0</v>
      </c>
    </row>
    <row r="22" ht="18">
      <c r="A22" s="113"/>
    </row>
    <row r="25" ht="15">
      <c r="C25" s="431"/>
    </row>
    <row r="28" ht="15">
      <c r="C28" s="431"/>
    </row>
  </sheetData>
  <mergeCells count="6">
    <mergeCell ref="A3:H3"/>
    <mergeCell ref="A5:H5"/>
    <mergeCell ref="A16:B16"/>
    <mergeCell ref="A18:B18"/>
    <mergeCell ref="A20:C20"/>
    <mergeCell ref="A17:B1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0945A-9E1F-4D27-92DB-B03B9402ADF0}">
  <dimension ref="A1:I67"/>
  <sheetViews>
    <sheetView workbookViewId="0" topLeftCell="A44">
      <selection activeCell="E53" sqref="E53"/>
    </sheetView>
  </sheetViews>
  <sheetFormatPr defaultColWidth="9.140625" defaultRowHeight="15"/>
  <cols>
    <col min="1" max="1" width="12.421875" style="0" customWidth="1"/>
    <col min="2" max="2" width="22.00390625" style="0" customWidth="1"/>
    <col min="4" max="4" width="15.140625" style="0" customWidth="1"/>
    <col min="5" max="5" width="19.28125" style="0" customWidth="1"/>
    <col min="6" max="6" width="18.28125" style="0" customWidth="1"/>
    <col min="7" max="7" width="18.7109375" style="0" customWidth="1"/>
    <col min="8" max="8" width="17.8515625" style="0" customWidth="1"/>
    <col min="9" max="9" width="18.7109375" style="0" customWidth="1"/>
  </cols>
  <sheetData>
    <row r="1" ht="16.2" thickBot="1">
      <c r="A1" s="112" t="s">
        <v>1</v>
      </c>
    </row>
    <row r="2" spans="1:9" ht="61.5" customHeight="1" thickBot="1">
      <c r="A2" s="126" t="s">
        <v>157</v>
      </c>
      <c r="B2" s="210" t="s">
        <v>156</v>
      </c>
      <c r="C2" s="126" t="s">
        <v>158</v>
      </c>
      <c r="D2" s="212" t="s">
        <v>159</v>
      </c>
      <c r="E2" s="126" t="s">
        <v>160</v>
      </c>
      <c r="F2" s="211" t="s">
        <v>161</v>
      </c>
      <c r="G2" s="126" t="s">
        <v>162</v>
      </c>
      <c r="H2" s="126" t="s">
        <v>163</v>
      </c>
      <c r="I2" s="130" t="s">
        <v>280</v>
      </c>
    </row>
    <row r="3" spans="1:9" ht="15" thickBot="1">
      <c r="A3" s="8" t="s">
        <v>2</v>
      </c>
      <c r="B3" s="10" t="s">
        <v>3</v>
      </c>
      <c r="C3" s="10" t="s">
        <v>4</v>
      </c>
      <c r="D3" s="11">
        <v>2</v>
      </c>
      <c r="E3" s="410"/>
      <c r="F3" s="411">
        <f>E3*1.21</f>
        <v>0</v>
      </c>
      <c r="G3" s="412">
        <f>E3*D3</f>
        <v>0</v>
      </c>
      <c r="H3" s="411">
        <f>G3*1.21</f>
        <v>0</v>
      </c>
      <c r="I3" s="348"/>
    </row>
    <row r="4" spans="1:9" ht="15" thickBot="1">
      <c r="A4" s="8" t="s">
        <v>5</v>
      </c>
      <c r="B4" s="10" t="s">
        <v>6</v>
      </c>
      <c r="C4" s="10" t="s">
        <v>7</v>
      </c>
      <c r="D4" s="11">
        <v>2</v>
      </c>
      <c r="E4" s="410"/>
      <c r="F4" s="411">
        <f aca="true" t="shared" si="0" ref="F4:F63">E4*1.21</f>
        <v>0</v>
      </c>
      <c r="G4" s="412">
        <f aca="true" t="shared" si="1" ref="G4:G63">E4*D4</f>
        <v>0</v>
      </c>
      <c r="H4" s="411">
        <f aca="true" t="shared" si="2" ref="H4:H63">G4*1.21</f>
        <v>0</v>
      </c>
      <c r="I4" s="348"/>
    </row>
    <row r="5" spans="1:9" ht="15" thickBot="1">
      <c r="A5" s="95" t="s">
        <v>8</v>
      </c>
      <c r="B5" s="10" t="s">
        <v>3</v>
      </c>
      <c r="C5" s="10" t="s">
        <v>4</v>
      </c>
      <c r="D5" s="11">
        <v>1</v>
      </c>
      <c r="E5" s="410"/>
      <c r="F5" s="411">
        <f t="shared" si="0"/>
        <v>0</v>
      </c>
      <c r="G5" s="412">
        <f t="shared" si="1"/>
        <v>0</v>
      </c>
      <c r="H5" s="411">
        <f t="shared" si="2"/>
        <v>0</v>
      </c>
      <c r="I5" s="348"/>
    </row>
    <row r="6" spans="1:9" ht="15" thickBot="1">
      <c r="A6" s="8" t="s">
        <v>9</v>
      </c>
      <c r="B6" s="10" t="s">
        <v>3</v>
      </c>
      <c r="C6" s="10" t="s">
        <v>4</v>
      </c>
      <c r="D6" s="11">
        <v>1</v>
      </c>
      <c r="E6" s="410"/>
      <c r="F6" s="411">
        <f t="shared" si="0"/>
        <v>0</v>
      </c>
      <c r="G6" s="412">
        <f t="shared" si="1"/>
        <v>0</v>
      </c>
      <c r="H6" s="411">
        <f t="shared" si="2"/>
        <v>0</v>
      </c>
      <c r="I6" s="348"/>
    </row>
    <row r="7" spans="1:9" ht="15" thickBot="1">
      <c r="A7" s="95" t="s">
        <v>10</v>
      </c>
      <c r="B7" s="10" t="s">
        <v>11</v>
      </c>
      <c r="C7" s="10" t="s">
        <v>4</v>
      </c>
      <c r="D7" s="11">
        <v>1</v>
      </c>
      <c r="E7" s="410"/>
      <c r="F7" s="411">
        <f t="shared" si="0"/>
        <v>0</v>
      </c>
      <c r="G7" s="412">
        <f t="shared" si="1"/>
        <v>0</v>
      </c>
      <c r="H7" s="411">
        <f t="shared" si="2"/>
        <v>0</v>
      </c>
      <c r="I7" s="348"/>
    </row>
    <row r="8" spans="1:9" ht="15">
      <c r="A8" s="192" t="s">
        <v>12</v>
      </c>
      <c r="B8" s="14" t="s">
        <v>13</v>
      </c>
      <c r="C8" s="14" t="s">
        <v>14</v>
      </c>
      <c r="D8" s="88">
        <v>2</v>
      </c>
      <c r="E8" s="413"/>
      <c r="F8" s="414">
        <f t="shared" si="0"/>
        <v>0</v>
      </c>
      <c r="G8" s="415">
        <f t="shared" si="1"/>
        <v>0</v>
      </c>
      <c r="H8" s="414">
        <f t="shared" si="2"/>
        <v>0</v>
      </c>
      <c r="I8" s="348"/>
    </row>
    <row r="9" spans="1:9" ht="15" thickBot="1">
      <c r="A9" s="15"/>
      <c r="B9" s="17" t="s">
        <v>15</v>
      </c>
      <c r="C9" s="17" t="s">
        <v>16</v>
      </c>
      <c r="D9" s="97">
        <v>1</v>
      </c>
      <c r="E9" s="416"/>
      <c r="F9" s="417">
        <f t="shared" si="0"/>
        <v>0</v>
      </c>
      <c r="G9" s="418">
        <f t="shared" si="1"/>
        <v>0</v>
      </c>
      <c r="H9" s="419">
        <f t="shared" si="2"/>
        <v>0</v>
      </c>
      <c r="I9" s="348"/>
    </row>
    <row r="10" spans="1:9" ht="15">
      <c r="A10" s="192" t="s">
        <v>17</v>
      </c>
      <c r="B10" s="14" t="s">
        <v>18</v>
      </c>
      <c r="C10" s="14" t="s">
        <v>14</v>
      </c>
      <c r="D10" s="88">
        <v>2</v>
      </c>
      <c r="E10" s="413"/>
      <c r="F10" s="414">
        <f t="shared" si="0"/>
        <v>0</v>
      </c>
      <c r="G10" s="415">
        <f t="shared" si="1"/>
        <v>0</v>
      </c>
      <c r="H10" s="414">
        <f t="shared" si="2"/>
        <v>0</v>
      </c>
      <c r="I10" s="348"/>
    </row>
    <row r="11" spans="1:9" ht="15" thickBot="1">
      <c r="A11" s="15"/>
      <c r="B11" s="17" t="s">
        <v>19</v>
      </c>
      <c r="C11" s="17" t="s">
        <v>16</v>
      </c>
      <c r="D11" s="97">
        <v>1</v>
      </c>
      <c r="E11" s="416"/>
      <c r="F11" s="417">
        <f t="shared" si="0"/>
        <v>0</v>
      </c>
      <c r="G11" s="418">
        <f t="shared" si="1"/>
        <v>0</v>
      </c>
      <c r="H11" s="419">
        <f t="shared" si="2"/>
        <v>0</v>
      </c>
      <c r="I11" s="348"/>
    </row>
    <row r="12" spans="1:9" ht="15">
      <c r="A12" s="192" t="s">
        <v>20</v>
      </c>
      <c r="B12" s="14" t="s">
        <v>21</v>
      </c>
      <c r="C12" s="14" t="s">
        <v>7</v>
      </c>
      <c r="D12" s="88">
        <v>1</v>
      </c>
      <c r="E12" s="413"/>
      <c r="F12" s="414">
        <f t="shared" si="0"/>
        <v>0</v>
      </c>
      <c r="G12" s="415">
        <f t="shared" si="1"/>
        <v>0</v>
      </c>
      <c r="H12" s="414">
        <f t="shared" si="2"/>
        <v>0</v>
      </c>
      <c r="I12" s="348"/>
    </row>
    <row r="13" spans="1:9" ht="15" thickBot="1">
      <c r="A13" s="15"/>
      <c r="B13" s="17" t="s">
        <v>19</v>
      </c>
      <c r="C13" s="17" t="s">
        <v>16</v>
      </c>
      <c r="D13" s="97">
        <v>1</v>
      </c>
      <c r="E13" s="416"/>
      <c r="F13" s="417">
        <f t="shared" si="0"/>
        <v>0</v>
      </c>
      <c r="G13" s="418">
        <f t="shared" si="1"/>
        <v>0</v>
      </c>
      <c r="H13" s="419">
        <f t="shared" si="2"/>
        <v>0</v>
      </c>
      <c r="I13" s="348"/>
    </row>
    <row r="14" spans="1:9" ht="15">
      <c r="A14" s="192" t="s">
        <v>22</v>
      </c>
      <c r="B14" s="14" t="s">
        <v>23</v>
      </c>
      <c r="C14" s="14" t="s">
        <v>7</v>
      </c>
      <c r="D14" s="88">
        <v>1</v>
      </c>
      <c r="E14" s="413"/>
      <c r="F14" s="414">
        <f t="shared" si="0"/>
        <v>0</v>
      </c>
      <c r="G14" s="415">
        <f t="shared" si="1"/>
        <v>0</v>
      </c>
      <c r="H14" s="414">
        <f t="shared" si="2"/>
        <v>0</v>
      </c>
      <c r="I14" s="348"/>
    </row>
    <row r="15" spans="1:9" ht="15" thickBot="1">
      <c r="A15" s="15"/>
      <c r="B15" s="17" t="s">
        <v>24</v>
      </c>
      <c r="C15" s="17" t="s">
        <v>16</v>
      </c>
      <c r="D15" s="97">
        <v>1</v>
      </c>
      <c r="E15" s="416"/>
      <c r="F15" s="417">
        <f t="shared" si="0"/>
        <v>0</v>
      </c>
      <c r="G15" s="418">
        <f t="shared" si="1"/>
        <v>0</v>
      </c>
      <c r="H15" s="419">
        <f t="shared" si="2"/>
        <v>0</v>
      </c>
      <c r="I15" s="348"/>
    </row>
    <row r="16" spans="1:9" ht="15">
      <c r="A16" s="192" t="s">
        <v>25</v>
      </c>
      <c r="B16" s="14" t="s">
        <v>23</v>
      </c>
      <c r="C16" s="14" t="s">
        <v>7</v>
      </c>
      <c r="D16" s="88">
        <v>2</v>
      </c>
      <c r="E16" s="413"/>
      <c r="F16" s="414">
        <f t="shared" si="0"/>
        <v>0</v>
      </c>
      <c r="G16" s="415">
        <f t="shared" si="1"/>
        <v>0</v>
      </c>
      <c r="H16" s="414">
        <f t="shared" si="2"/>
        <v>0</v>
      </c>
      <c r="I16" s="348"/>
    </row>
    <row r="17" spans="1:9" ht="15" thickBot="1">
      <c r="A17" s="15"/>
      <c r="B17" s="17" t="s">
        <v>24</v>
      </c>
      <c r="C17" s="17" t="s">
        <v>16</v>
      </c>
      <c r="D17" s="97">
        <v>1</v>
      </c>
      <c r="E17" s="416"/>
      <c r="F17" s="417">
        <f t="shared" si="0"/>
        <v>0</v>
      </c>
      <c r="G17" s="418">
        <f t="shared" si="1"/>
        <v>0</v>
      </c>
      <c r="H17" s="419">
        <f t="shared" si="2"/>
        <v>0</v>
      </c>
      <c r="I17" s="348"/>
    </row>
    <row r="18" spans="1:9" ht="15">
      <c r="A18" s="192" t="s">
        <v>26</v>
      </c>
      <c r="B18" s="14" t="s">
        <v>21</v>
      </c>
      <c r="C18" s="14" t="s">
        <v>7</v>
      </c>
      <c r="D18" s="88">
        <v>2</v>
      </c>
      <c r="E18" s="413"/>
      <c r="F18" s="414">
        <f t="shared" si="0"/>
        <v>0</v>
      </c>
      <c r="G18" s="415">
        <f t="shared" si="1"/>
        <v>0</v>
      </c>
      <c r="H18" s="414">
        <f t="shared" si="2"/>
        <v>0</v>
      </c>
      <c r="I18" s="348"/>
    </row>
    <row r="19" spans="1:9" ht="15" thickBot="1">
      <c r="A19" s="15"/>
      <c r="B19" s="17" t="s">
        <v>19</v>
      </c>
      <c r="C19" s="17" t="s">
        <v>16</v>
      </c>
      <c r="D19" s="97">
        <v>1</v>
      </c>
      <c r="E19" s="416"/>
      <c r="F19" s="417">
        <f t="shared" si="0"/>
        <v>0</v>
      </c>
      <c r="G19" s="418">
        <f t="shared" si="1"/>
        <v>0</v>
      </c>
      <c r="H19" s="419">
        <f t="shared" si="2"/>
        <v>0</v>
      </c>
      <c r="I19" s="348"/>
    </row>
    <row r="20" spans="1:9" ht="15">
      <c r="A20" s="192" t="s">
        <v>27</v>
      </c>
      <c r="B20" s="14" t="s">
        <v>21</v>
      </c>
      <c r="C20" s="14" t="s">
        <v>7</v>
      </c>
      <c r="D20" s="88">
        <v>2</v>
      </c>
      <c r="E20" s="413"/>
      <c r="F20" s="414">
        <f t="shared" si="0"/>
        <v>0</v>
      </c>
      <c r="G20" s="415">
        <f t="shared" si="1"/>
        <v>0</v>
      </c>
      <c r="H20" s="414">
        <f t="shared" si="2"/>
        <v>0</v>
      </c>
      <c r="I20" s="348"/>
    </row>
    <row r="21" spans="1:9" ht="15" thickBot="1">
      <c r="A21" s="15"/>
      <c r="B21" s="17" t="s">
        <v>19</v>
      </c>
      <c r="C21" s="17" t="s">
        <v>16</v>
      </c>
      <c r="D21" s="97">
        <v>1</v>
      </c>
      <c r="E21" s="416"/>
      <c r="F21" s="417">
        <f t="shared" si="0"/>
        <v>0</v>
      </c>
      <c r="G21" s="418">
        <f t="shared" si="1"/>
        <v>0</v>
      </c>
      <c r="H21" s="419">
        <f t="shared" si="2"/>
        <v>0</v>
      </c>
      <c r="I21" s="348"/>
    </row>
    <row r="22" spans="1:9" ht="15">
      <c r="A22" s="192" t="s">
        <v>28</v>
      </c>
      <c r="B22" s="14" t="s">
        <v>18</v>
      </c>
      <c r="C22" s="14" t="s">
        <v>14</v>
      </c>
      <c r="D22" s="88">
        <v>8</v>
      </c>
      <c r="E22" s="413"/>
      <c r="F22" s="414">
        <f t="shared" si="0"/>
        <v>0</v>
      </c>
      <c r="G22" s="415">
        <f t="shared" si="1"/>
        <v>0</v>
      </c>
      <c r="H22" s="414">
        <f t="shared" si="2"/>
        <v>0</v>
      </c>
      <c r="I22" s="348"/>
    </row>
    <row r="23" spans="1:9" ht="15" thickBot="1">
      <c r="A23" s="15"/>
      <c r="B23" s="17" t="s">
        <v>19</v>
      </c>
      <c r="C23" s="17" t="s">
        <v>16</v>
      </c>
      <c r="D23" s="97">
        <v>4</v>
      </c>
      <c r="E23" s="416"/>
      <c r="F23" s="417">
        <f t="shared" si="0"/>
        <v>0</v>
      </c>
      <c r="G23" s="418">
        <f t="shared" si="1"/>
        <v>0</v>
      </c>
      <c r="H23" s="419">
        <f t="shared" si="2"/>
        <v>0</v>
      </c>
      <c r="I23" s="348"/>
    </row>
    <row r="24" spans="1:9" ht="15">
      <c r="A24" s="192" t="s">
        <v>29</v>
      </c>
      <c r="B24" s="14" t="s">
        <v>30</v>
      </c>
      <c r="C24" s="88" t="s">
        <v>14</v>
      </c>
      <c r="D24" s="122">
        <v>2</v>
      </c>
      <c r="E24" s="420"/>
      <c r="F24" s="414">
        <f t="shared" si="0"/>
        <v>0</v>
      </c>
      <c r="G24" s="415">
        <f t="shared" si="1"/>
        <v>0</v>
      </c>
      <c r="H24" s="414">
        <f t="shared" si="2"/>
        <v>0</v>
      </c>
      <c r="I24" s="348"/>
    </row>
    <row r="25" spans="1:9" ht="15" thickBot="1">
      <c r="A25" s="15"/>
      <c r="B25" s="17" t="s">
        <v>24</v>
      </c>
      <c r="C25" s="97" t="s">
        <v>16</v>
      </c>
      <c r="D25" s="123">
        <v>1</v>
      </c>
      <c r="E25" s="421"/>
      <c r="F25" s="417">
        <f t="shared" si="0"/>
        <v>0</v>
      </c>
      <c r="G25" s="418">
        <f t="shared" si="1"/>
        <v>0</v>
      </c>
      <c r="H25" s="419">
        <f t="shared" si="2"/>
        <v>0</v>
      </c>
      <c r="I25" s="348"/>
    </row>
    <row r="26" spans="1:9" ht="15">
      <c r="A26" s="192" t="s">
        <v>31</v>
      </c>
      <c r="B26" s="14" t="s">
        <v>21</v>
      </c>
      <c r="C26" s="88" t="s">
        <v>7</v>
      </c>
      <c r="D26" s="122">
        <v>2</v>
      </c>
      <c r="E26" s="420"/>
      <c r="F26" s="414">
        <f t="shared" si="0"/>
        <v>0</v>
      </c>
      <c r="G26" s="415">
        <f t="shared" si="1"/>
        <v>0</v>
      </c>
      <c r="H26" s="414">
        <f t="shared" si="2"/>
        <v>0</v>
      </c>
      <c r="I26" s="348"/>
    </row>
    <row r="27" spans="1:9" ht="15" thickBot="1">
      <c r="A27" s="15"/>
      <c r="B27" s="17" t="s">
        <v>155</v>
      </c>
      <c r="C27" s="97" t="s">
        <v>16</v>
      </c>
      <c r="D27" s="123">
        <v>1</v>
      </c>
      <c r="E27" s="421"/>
      <c r="F27" s="417">
        <f t="shared" si="0"/>
        <v>0</v>
      </c>
      <c r="G27" s="418">
        <f t="shared" si="1"/>
        <v>0</v>
      </c>
      <c r="H27" s="419">
        <f t="shared" si="2"/>
        <v>0</v>
      </c>
      <c r="I27" s="348"/>
    </row>
    <row r="28" spans="1:9" ht="15">
      <c r="A28" s="196" t="s">
        <v>32</v>
      </c>
      <c r="B28" s="20" t="s">
        <v>33</v>
      </c>
      <c r="C28" s="120" t="s">
        <v>7</v>
      </c>
      <c r="D28" s="124">
        <v>2</v>
      </c>
      <c r="E28" s="420"/>
      <c r="F28" s="414">
        <f t="shared" si="0"/>
        <v>0</v>
      </c>
      <c r="G28" s="415">
        <f t="shared" si="1"/>
        <v>0</v>
      </c>
      <c r="H28" s="414">
        <f t="shared" si="2"/>
        <v>0</v>
      </c>
      <c r="I28" s="348"/>
    </row>
    <row r="29" spans="1:9" ht="15" thickBot="1">
      <c r="A29" s="194"/>
      <c r="B29" s="117" t="s">
        <v>33</v>
      </c>
      <c r="C29" s="121" t="s">
        <v>16</v>
      </c>
      <c r="D29" s="125">
        <v>1</v>
      </c>
      <c r="E29" s="421"/>
      <c r="F29" s="417">
        <f t="shared" si="0"/>
        <v>0</v>
      </c>
      <c r="G29" s="418">
        <f t="shared" si="1"/>
        <v>0</v>
      </c>
      <c r="H29" s="419">
        <f t="shared" si="2"/>
        <v>0</v>
      </c>
      <c r="I29" s="348"/>
    </row>
    <row r="30" spans="1:9" ht="15">
      <c r="A30" s="197" t="s">
        <v>34</v>
      </c>
      <c r="B30" s="14" t="s">
        <v>21</v>
      </c>
      <c r="C30" s="14" t="s">
        <v>7</v>
      </c>
      <c r="D30" s="24">
        <v>4</v>
      </c>
      <c r="E30" s="413"/>
      <c r="F30" s="414">
        <f t="shared" si="0"/>
        <v>0</v>
      </c>
      <c r="G30" s="415">
        <f t="shared" si="1"/>
        <v>0</v>
      </c>
      <c r="H30" s="414">
        <f t="shared" si="2"/>
        <v>0</v>
      </c>
      <c r="I30" s="348"/>
    </row>
    <row r="31" spans="1:9" ht="15" thickBot="1">
      <c r="A31" s="15"/>
      <c r="B31" s="17" t="s">
        <v>21</v>
      </c>
      <c r="C31" s="17" t="s">
        <v>16</v>
      </c>
      <c r="D31" s="26">
        <v>2</v>
      </c>
      <c r="E31" s="416"/>
      <c r="F31" s="417">
        <f t="shared" si="0"/>
        <v>0</v>
      </c>
      <c r="G31" s="418">
        <f t="shared" si="1"/>
        <v>0</v>
      </c>
      <c r="H31" s="419">
        <f t="shared" si="2"/>
        <v>0</v>
      </c>
      <c r="I31" s="348"/>
    </row>
    <row r="32" spans="1:9" ht="15">
      <c r="A32" s="192" t="s">
        <v>35</v>
      </c>
      <c r="B32" s="14" t="s">
        <v>30</v>
      </c>
      <c r="C32" s="14" t="s">
        <v>14</v>
      </c>
      <c r="D32" s="24">
        <v>2</v>
      </c>
      <c r="E32" s="413"/>
      <c r="F32" s="414">
        <f t="shared" si="0"/>
        <v>0</v>
      </c>
      <c r="G32" s="415">
        <f t="shared" si="1"/>
        <v>0</v>
      </c>
      <c r="H32" s="414">
        <f t="shared" si="2"/>
        <v>0</v>
      </c>
      <c r="I32" s="348"/>
    </row>
    <row r="33" spans="1:9" ht="15" thickBot="1">
      <c r="A33" s="15"/>
      <c r="B33" s="7" t="s">
        <v>24</v>
      </c>
      <c r="C33" s="7" t="s">
        <v>16</v>
      </c>
      <c r="D33" s="28">
        <v>1</v>
      </c>
      <c r="E33" s="416"/>
      <c r="F33" s="417">
        <f t="shared" si="0"/>
        <v>0</v>
      </c>
      <c r="G33" s="418">
        <f t="shared" si="1"/>
        <v>0</v>
      </c>
      <c r="H33" s="419">
        <f t="shared" si="2"/>
        <v>0</v>
      </c>
      <c r="I33" s="348"/>
    </row>
    <row r="34" spans="1:9" ht="15">
      <c r="A34" s="192" t="s">
        <v>36</v>
      </c>
      <c r="B34" s="14" t="s">
        <v>37</v>
      </c>
      <c r="C34" s="14" t="s">
        <v>14</v>
      </c>
      <c r="D34" s="24">
        <v>6</v>
      </c>
      <c r="E34" s="413"/>
      <c r="F34" s="414">
        <f t="shared" si="0"/>
        <v>0</v>
      </c>
      <c r="G34" s="415">
        <f t="shared" si="1"/>
        <v>0</v>
      </c>
      <c r="H34" s="414">
        <f t="shared" si="2"/>
        <v>0</v>
      </c>
      <c r="I34" s="348"/>
    </row>
    <row r="35" spans="1:9" ht="15" thickBot="1">
      <c r="A35" s="15"/>
      <c r="B35" s="7" t="s">
        <v>38</v>
      </c>
      <c r="C35" s="7" t="s">
        <v>16</v>
      </c>
      <c r="D35" s="26">
        <v>3</v>
      </c>
      <c r="E35" s="416"/>
      <c r="F35" s="417">
        <f t="shared" si="0"/>
        <v>0</v>
      </c>
      <c r="G35" s="418">
        <f t="shared" si="1"/>
        <v>0</v>
      </c>
      <c r="H35" s="419">
        <f t="shared" si="2"/>
        <v>0</v>
      </c>
      <c r="I35" s="348"/>
    </row>
    <row r="36" spans="1:9" ht="15">
      <c r="A36" s="192" t="s">
        <v>39</v>
      </c>
      <c r="B36" s="14" t="s">
        <v>40</v>
      </c>
      <c r="C36" s="14" t="s">
        <v>7</v>
      </c>
      <c r="D36" s="24">
        <v>2</v>
      </c>
      <c r="E36" s="413"/>
      <c r="F36" s="414">
        <f t="shared" si="0"/>
        <v>0</v>
      </c>
      <c r="G36" s="415">
        <f t="shared" si="1"/>
        <v>0</v>
      </c>
      <c r="H36" s="414">
        <f t="shared" si="2"/>
        <v>0</v>
      </c>
      <c r="I36" s="348"/>
    </row>
    <row r="37" spans="1:9" ht="15">
      <c r="A37" s="195"/>
      <c r="B37" s="3" t="s">
        <v>41</v>
      </c>
      <c r="C37" s="3" t="s">
        <v>7</v>
      </c>
      <c r="D37" s="25">
        <v>2</v>
      </c>
      <c r="E37" s="422"/>
      <c r="F37" s="423">
        <f t="shared" si="0"/>
        <v>0</v>
      </c>
      <c r="G37" s="424">
        <f t="shared" si="1"/>
        <v>0</v>
      </c>
      <c r="H37" s="425">
        <f t="shared" si="2"/>
        <v>0</v>
      </c>
      <c r="I37" s="348"/>
    </row>
    <row r="38" spans="1:9" ht="15">
      <c r="A38" s="195"/>
      <c r="B38" s="19" t="s">
        <v>42</v>
      </c>
      <c r="C38" s="19" t="s">
        <v>16</v>
      </c>
      <c r="D38" s="27">
        <v>1</v>
      </c>
      <c r="E38" s="422"/>
      <c r="F38" s="423">
        <f t="shared" si="0"/>
        <v>0</v>
      </c>
      <c r="G38" s="424">
        <f t="shared" si="1"/>
        <v>0</v>
      </c>
      <c r="H38" s="425">
        <f t="shared" si="2"/>
        <v>0</v>
      </c>
      <c r="I38" s="348"/>
    </row>
    <row r="39" spans="1:9" ht="15" thickBot="1">
      <c r="A39" s="15"/>
      <c r="B39" s="17" t="s">
        <v>43</v>
      </c>
      <c r="C39" s="17" t="s">
        <v>16</v>
      </c>
      <c r="D39" s="26">
        <v>1</v>
      </c>
      <c r="E39" s="416"/>
      <c r="F39" s="417">
        <f t="shared" si="0"/>
        <v>0</v>
      </c>
      <c r="G39" s="418">
        <f t="shared" si="1"/>
        <v>0</v>
      </c>
      <c r="H39" s="419">
        <f t="shared" si="2"/>
        <v>0</v>
      </c>
      <c r="I39" s="348"/>
    </row>
    <row r="40" spans="1:9" ht="15">
      <c r="A40" s="192" t="s">
        <v>44</v>
      </c>
      <c r="B40" s="14" t="s">
        <v>24</v>
      </c>
      <c r="C40" s="14" t="s">
        <v>16</v>
      </c>
      <c r="D40" s="24">
        <v>1</v>
      </c>
      <c r="E40" s="413"/>
      <c r="F40" s="414">
        <f t="shared" si="0"/>
        <v>0</v>
      </c>
      <c r="G40" s="415">
        <f t="shared" si="1"/>
        <v>0</v>
      </c>
      <c r="H40" s="414">
        <f t="shared" si="2"/>
        <v>0</v>
      </c>
      <c r="I40" s="348"/>
    </row>
    <row r="41" spans="1:9" ht="15" thickBot="1">
      <c r="A41" s="15"/>
      <c r="B41" s="7" t="s">
        <v>23</v>
      </c>
      <c r="C41" s="7" t="s">
        <v>7</v>
      </c>
      <c r="D41" s="28">
        <v>2</v>
      </c>
      <c r="E41" s="416"/>
      <c r="F41" s="417">
        <f t="shared" si="0"/>
        <v>0</v>
      </c>
      <c r="G41" s="418">
        <f t="shared" si="1"/>
        <v>0</v>
      </c>
      <c r="H41" s="419">
        <f t="shared" si="2"/>
        <v>0</v>
      </c>
      <c r="I41" s="348"/>
    </row>
    <row r="42" spans="1:9" ht="15">
      <c r="A42" s="192" t="s">
        <v>45</v>
      </c>
      <c r="B42" s="14" t="s">
        <v>46</v>
      </c>
      <c r="C42" s="14" t="s">
        <v>7</v>
      </c>
      <c r="D42" s="24">
        <v>2</v>
      </c>
      <c r="E42" s="413"/>
      <c r="F42" s="414">
        <f t="shared" si="0"/>
        <v>0</v>
      </c>
      <c r="G42" s="415">
        <f t="shared" si="1"/>
        <v>0</v>
      </c>
      <c r="H42" s="414">
        <f t="shared" si="2"/>
        <v>0</v>
      </c>
      <c r="I42" s="348"/>
    </row>
    <row r="43" spans="1:9" ht="15">
      <c r="A43" s="195"/>
      <c r="B43" s="3" t="s">
        <v>47</v>
      </c>
      <c r="C43" s="3" t="s">
        <v>7</v>
      </c>
      <c r="D43" s="25">
        <v>2</v>
      </c>
      <c r="E43" s="422"/>
      <c r="F43" s="423">
        <f t="shared" si="0"/>
        <v>0</v>
      </c>
      <c r="G43" s="424">
        <f t="shared" si="1"/>
        <v>0</v>
      </c>
      <c r="H43" s="425">
        <f t="shared" si="2"/>
        <v>0</v>
      </c>
      <c r="I43" s="348"/>
    </row>
    <row r="44" spans="1:9" ht="15">
      <c r="A44" s="195"/>
      <c r="B44" s="3" t="s">
        <v>21</v>
      </c>
      <c r="C44" s="3" t="s">
        <v>7</v>
      </c>
      <c r="D44" s="25">
        <v>2</v>
      </c>
      <c r="E44" s="422"/>
      <c r="F44" s="423">
        <f t="shared" si="0"/>
        <v>0</v>
      </c>
      <c r="G44" s="424">
        <f t="shared" si="1"/>
        <v>0</v>
      </c>
      <c r="H44" s="425">
        <f t="shared" si="2"/>
        <v>0</v>
      </c>
      <c r="I44" s="348"/>
    </row>
    <row r="45" spans="1:9" ht="15">
      <c r="A45" s="195"/>
      <c r="B45" s="19" t="s">
        <v>48</v>
      </c>
      <c r="C45" s="19" t="s">
        <v>7</v>
      </c>
      <c r="D45" s="27">
        <v>2</v>
      </c>
      <c r="E45" s="422"/>
      <c r="F45" s="423">
        <f t="shared" si="0"/>
        <v>0</v>
      </c>
      <c r="G45" s="424">
        <f t="shared" si="1"/>
        <v>0</v>
      </c>
      <c r="H45" s="425">
        <f t="shared" si="2"/>
        <v>0</v>
      </c>
      <c r="I45" s="348"/>
    </row>
    <row r="46" spans="1:9" ht="15">
      <c r="A46" s="195"/>
      <c r="B46" s="19" t="s">
        <v>48</v>
      </c>
      <c r="C46" s="3" t="s">
        <v>16</v>
      </c>
      <c r="D46" s="25">
        <v>1</v>
      </c>
      <c r="E46" s="422"/>
      <c r="F46" s="423">
        <f t="shared" si="0"/>
        <v>0</v>
      </c>
      <c r="G46" s="424">
        <f t="shared" si="1"/>
        <v>0</v>
      </c>
      <c r="H46" s="425">
        <f t="shared" si="2"/>
        <v>0</v>
      </c>
      <c r="I46" s="348"/>
    </row>
    <row r="47" spans="1:9" ht="15">
      <c r="A47" s="195"/>
      <c r="B47" s="19" t="s">
        <v>49</v>
      </c>
      <c r="C47" s="19" t="s">
        <v>16</v>
      </c>
      <c r="D47" s="27">
        <v>1</v>
      </c>
      <c r="E47" s="422"/>
      <c r="F47" s="423">
        <f t="shared" si="0"/>
        <v>0</v>
      </c>
      <c r="G47" s="424">
        <f t="shared" si="1"/>
        <v>0</v>
      </c>
      <c r="H47" s="425">
        <f t="shared" si="2"/>
        <v>0</v>
      </c>
      <c r="I47" s="348"/>
    </row>
    <row r="48" spans="1:9" ht="15">
      <c r="A48" s="195"/>
      <c r="B48" s="3" t="s">
        <v>50</v>
      </c>
      <c r="C48" s="3" t="s">
        <v>16</v>
      </c>
      <c r="D48" s="25">
        <v>1</v>
      </c>
      <c r="E48" s="422"/>
      <c r="F48" s="423">
        <f t="shared" si="0"/>
        <v>0</v>
      </c>
      <c r="G48" s="424">
        <f t="shared" si="1"/>
        <v>0</v>
      </c>
      <c r="H48" s="425">
        <f t="shared" si="2"/>
        <v>0</v>
      </c>
      <c r="I48" s="348"/>
    </row>
    <row r="49" spans="1:9" ht="15" thickBot="1">
      <c r="A49" s="15"/>
      <c r="B49" s="17" t="s">
        <v>19</v>
      </c>
      <c r="C49" s="17" t="s">
        <v>16</v>
      </c>
      <c r="D49" s="26">
        <v>1</v>
      </c>
      <c r="E49" s="416"/>
      <c r="F49" s="417">
        <f t="shared" si="0"/>
        <v>0</v>
      </c>
      <c r="G49" s="418">
        <f t="shared" si="1"/>
        <v>0</v>
      </c>
      <c r="H49" s="419">
        <f t="shared" si="2"/>
        <v>0</v>
      </c>
      <c r="I49" s="348"/>
    </row>
    <row r="50" spans="1:9" ht="15">
      <c r="A50" s="192" t="s">
        <v>51</v>
      </c>
      <c r="B50" s="14" t="s">
        <v>23</v>
      </c>
      <c r="C50" s="14" t="s">
        <v>7</v>
      </c>
      <c r="D50" s="24">
        <v>2</v>
      </c>
      <c r="E50" s="413"/>
      <c r="F50" s="414">
        <f t="shared" si="0"/>
        <v>0</v>
      </c>
      <c r="G50" s="415">
        <f t="shared" si="1"/>
        <v>0</v>
      </c>
      <c r="H50" s="414">
        <f t="shared" si="2"/>
        <v>0</v>
      </c>
      <c r="I50" s="348"/>
    </row>
    <row r="51" spans="1:9" ht="15" thickBot="1">
      <c r="A51" s="15"/>
      <c r="B51" s="7" t="s">
        <v>24</v>
      </c>
      <c r="C51" s="7" t="s">
        <v>16</v>
      </c>
      <c r="D51" s="28">
        <v>1</v>
      </c>
      <c r="E51" s="416"/>
      <c r="F51" s="417">
        <f t="shared" si="0"/>
        <v>0</v>
      </c>
      <c r="G51" s="418">
        <f t="shared" si="1"/>
        <v>0</v>
      </c>
      <c r="H51" s="419">
        <f t="shared" si="2"/>
        <v>0</v>
      </c>
      <c r="I51" s="348"/>
    </row>
    <row r="52" spans="1:9" ht="15">
      <c r="A52" s="192" t="s">
        <v>52</v>
      </c>
      <c r="B52" s="14" t="s">
        <v>23</v>
      </c>
      <c r="C52" s="14" t="s">
        <v>7</v>
      </c>
      <c r="D52" s="24">
        <v>2</v>
      </c>
      <c r="E52" s="413"/>
      <c r="F52" s="414">
        <f t="shared" si="0"/>
        <v>0</v>
      </c>
      <c r="G52" s="415">
        <f t="shared" si="1"/>
        <v>0</v>
      </c>
      <c r="H52" s="414">
        <f t="shared" si="2"/>
        <v>0</v>
      </c>
      <c r="I52" s="348"/>
    </row>
    <row r="53" spans="1:9" ht="15" thickBot="1">
      <c r="A53" s="15"/>
      <c r="B53" s="7" t="s">
        <v>23</v>
      </c>
      <c r="C53" s="7" t="s">
        <v>16</v>
      </c>
      <c r="D53" s="28">
        <v>1</v>
      </c>
      <c r="E53" s="416"/>
      <c r="F53" s="417">
        <f t="shared" si="0"/>
        <v>0</v>
      </c>
      <c r="G53" s="418">
        <f t="shared" si="1"/>
        <v>0</v>
      </c>
      <c r="H53" s="419">
        <f t="shared" si="2"/>
        <v>0</v>
      </c>
      <c r="I53" s="348"/>
    </row>
    <row r="54" spans="1:9" ht="15">
      <c r="A54" s="192" t="s">
        <v>53</v>
      </c>
      <c r="B54" s="14" t="s">
        <v>54</v>
      </c>
      <c r="C54" s="14" t="s">
        <v>7</v>
      </c>
      <c r="D54" s="24">
        <v>3</v>
      </c>
      <c r="E54" s="413"/>
      <c r="F54" s="414">
        <f t="shared" si="0"/>
        <v>0</v>
      </c>
      <c r="G54" s="415">
        <f t="shared" si="1"/>
        <v>0</v>
      </c>
      <c r="H54" s="414">
        <f t="shared" si="2"/>
        <v>0</v>
      </c>
      <c r="I54" s="348"/>
    </row>
    <row r="55" spans="1:9" ht="15" thickBot="1">
      <c r="A55" s="15"/>
      <c r="B55" s="17" t="s">
        <v>38</v>
      </c>
      <c r="C55" s="17" t="s">
        <v>16</v>
      </c>
      <c r="D55" s="26">
        <v>3</v>
      </c>
      <c r="E55" s="416"/>
      <c r="F55" s="417">
        <f t="shared" si="0"/>
        <v>0</v>
      </c>
      <c r="G55" s="418">
        <f t="shared" si="1"/>
        <v>0</v>
      </c>
      <c r="H55" s="419">
        <f t="shared" si="2"/>
        <v>0</v>
      </c>
      <c r="I55" s="348"/>
    </row>
    <row r="56" spans="1:9" ht="15">
      <c r="A56" s="192" t="s">
        <v>55</v>
      </c>
      <c r="B56" s="14" t="s">
        <v>46</v>
      </c>
      <c r="C56" s="14" t="s">
        <v>7</v>
      </c>
      <c r="D56" s="24">
        <v>2</v>
      </c>
      <c r="E56" s="413"/>
      <c r="F56" s="414">
        <f t="shared" si="0"/>
        <v>0</v>
      </c>
      <c r="G56" s="415">
        <f t="shared" si="1"/>
        <v>0</v>
      </c>
      <c r="H56" s="414">
        <f t="shared" si="2"/>
        <v>0</v>
      </c>
      <c r="I56" s="348"/>
    </row>
    <row r="57" spans="1:9" ht="15">
      <c r="A57" s="195"/>
      <c r="B57" s="3" t="s">
        <v>47</v>
      </c>
      <c r="C57" s="3" t="s">
        <v>7</v>
      </c>
      <c r="D57" s="25">
        <v>2</v>
      </c>
      <c r="E57" s="422"/>
      <c r="F57" s="423">
        <f t="shared" si="0"/>
        <v>0</v>
      </c>
      <c r="G57" s="424">
        <f t="shared" si="1"/>
        <v>0</v>
      </c>
      <c r="H57" s="425">
        <f t="shared" si="2"/>
        <v>0</v>
      </c>
      <c r="I57" s="348"/>
    </row>
    <row r="58" spans="1:9" ht="15">
      <c r="A58" s="195"/>
      <c r="B58" s="3" t="s">
        <v>48</v>
      </c>
      <c r="C58" s="3" t="s">
        <v>7</v>
      </c>
      <c r="D58" s="25">
        <v>2</v>
      </c>
      <c r="E58" s="422"/>
      <c r="F58" s="423">
        <f t="shared" si="0"/>
        <v>0</v>
      </c>
      <c r="G58" s="424">
        <f t="shared" si="1"/>
        <v>0</v>
      </c>
      <c r="H58" s="425">
        <f t="shared" si="2"/>
        <v>0</v>
      </c>
      <c r="I58" s="348"/>
    </row>
    <row r="59" spans="1:9" ht="15" thickBot="1">
      <c r="A59" s="15"/>
      <c r="B59" s="17" t="s">
        <v>21</v>
      </c>
      <c r="C59" s="17" t="s">
        <v>7</v>
      </c>
      <c r="D59" s="26">
        <v>2</v>
      </c>
      <c r="E59" s="416"/>
      <c r="F59" s="417">
        <f t="shared" si="0"/>
        <v>0</v>
      </c>
      <c r="G59" s="418">
        <f t="shared" si="1"/>
        <v>0</v>
      </c>
      <c r="H59" s="419">
        <f t="shared" si="2"/>
        <v>0</v>
      </c>
      <c r="I59" s="348"/>
    </row>
    <row r="60" spans="1:9" ht="15" thickBot="1">
      <c r="A60" s="95" t="s">
        <v>56</v>
      </c>
      <c r="B60" s="10" t="s">
        <v>23</v>
      </c>
      <c r="C60" s="84" t="s">
        <v>7</v>
      </c>
      <c r="D60" s="96">
        <v>2</v>
      </c>
      <c r="E60" s="410"/>
      <c r="F60" s="411">
        <f t="shared" si="0"/>
        <v>0</v>
      </c>
      <c r="G60" s="412">
        <f t="shared" si="1"/>
        <v>0</v>
      </c>
      <c r="H60" s="411">
        <f t="shared" si="2"/>
        <v>0</v>
      </c>
      <c r="I60" s="348"/>
    </row>
    <row r="61" spans="2:9" ht="9.75" customHeight="1" thickBot="1">
      <c r="B61" s="115"/>
      <c r="E61" s="426"/>
      <c r="F61" s="427"/>
      <c r="G61" s="411"/>
      <c r="H61" s="427"/>
      <c r="I61" s="348"/>
    </row>
    <row r="62" spans="1:9" ht="28.8">
      <c r="A62" s="98" t="s">
        <v>172</v>
      </c>
      <c r="B62" s="110" t="s">
        <v>57</v>
      </c>
      <c r="C62" s="110" t="s">
        <v>4</v>
      </c>
      <c r="D62" s="111">
        <v>2</v>
      </c>
      <c r="E62" s="428"/>
      <c r="F62" s="425">
        <f t="shared" si="0"/>
        <v>0</v>
      </c>
      <c r="G62" s="424">
        <f t="shared" si="1"/>
        <v>0</v>
      </c>
      <c r="H62" s="425">
        <f t="shared" si="2"/>
        <v>0</v>
      </c>
      <c r="I62" s="348"/>
    </row>
    <row r="63" spans="1:9" ht="15" thickBot="1">
      <c r="A63" s="15" t="s">
        <v>58</v>
      </c>
      <c r="B63" s="17" t="s">
        <v>59</v>
      </c>
      <c r="C63" s="17"/>
      <c r="D63" s="17"/>
      <c r="E63" s="429"/>
      <c r="F63" s="417">
        <f t="shared" si="0"/>
        <v>0</v>
      </c>
      <c r="G63" s="430">
        <f t="shared" si="1"/>
        <v>0</v>
      </c>
      <c r="H63" s="417">
        <f t="shared" si="2"/>
        <v>0</v>
      </c>
      <c r="I63" s="348"/>
    </row>
    <row r="64" spans="5:8" ht="15" thickBot="1">
      <c r="E64" s="431"/>
      <c r="F64" s="431"/>
      <c r="G64" s="431"/>
      <c r="H64" s="431"/>
    </row>
    <row r="65" spans="1:8" ht="19.2" thickBot="1">
      <c r="A65" s="467" t="s">
        <v>184</v>
      </c>
      <c r="B65" s="468"/>
      <c r="C65" s="469"/>
      <c r="D65" s="469"/>
      <c r="E65" s="470">
        <f>SUM(E3:E63)</f>
        <v>0</v>
      </c>
      <c r="F65" s="471">
        <f>SUM(F3:F63)</f>
        <v>0</v>
      </c>
      <c r="G65" s="470">
        <f>SUM(G3:G63)</f>
        <v>0</v>
      </c>
      <c r="H65" s="471">
        <f>SUM(H3:H63)</f>
        <v>0</v>
      </c>
    </row>
    <row r="66" spans="5:8" ht="15">
      <c r="E66" s="431"/>
      <c r="F66" s="431"/>
      <c r="G66" s="431"/>
      <c r="H66" s="431"/>
    </row>
    <row r="67" spans="5:8" ht="15">
      <c r="E67" s="431"/>
      <c r="F67" s="431"/>
      <c r="G67" s="431"/>
      <c r="H67" s="431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ADE50-E7A4-4E43-BAB6-2881BDCDF67A}">
  <dimension ref="A1:I50"/>
  <sheetViews>
    <sheetView workbookViewId="0" topLeftCell="A35">
      <selection activeCell="D54" sqref="D54"/>
    </sheetView>
  </sheetViews>
  <sheetFormatPr defaultColWidth="9.140625" defaultRowHeight="15"/>
  <cols>
    <col min="1" max="1" width="13.57421875" style="0" customWidth="1"/>
    <col min="2" max="2" width="16.28125" style="0" customWidth="1"/>
    <col min="3" max="3" width="7.8515625" style="0" customWidth="1"/>
    <col min="4" max="4" width="12.140625" style="0" customWidth="1"/>
    <col min="5" max="5" width="13.8515625" style="0" customWidth="1"/>
    <col min="6" max="6" width="13.421875" style="0" customWidth="1"/>
    <col min="7" max="8" width="15.140625" style="0" customWidth="1"/>
    <col min="9" max="9" width="14.8515625" style="0" customWidth="1"/>
  </cols>
  <sheetData>
    <row r="1" ht="15" thickBot="1">
      <c r="A1" s="128" t="s">
        <v>0</v>
      </c>
    </row>
    <row r="2" spans="1:9" ht="56.25" customHeight="1" thickBot="1">
      <c r="A2" s="126" t="s">
        <v>164</v>
      </c>
      <c r="B2" s="210" t="s">
        <v>165</v>
      </c>
      <c r="C2" s="126" t="s">
        <v>158</v>
      </c>
      <c r="D2" s="126" t="s">
        <v>166</v>
      </c>
      <c r="E2" s="126" t="s">
        <v>160</v>
      </c>
      <c r="F2" s="211" t="s">
        <v>161</v>
      </c>
      <c r="G2" s="126" t="s">
        <v>162</v>
      </c>
      <c r="H2" s="126" t="s">
        <v>163</v>
      </c>
      <c r="I2" s="130" t="s">
        <v>280</v>
      </c>
    </row>
    <row r="3" spans="1:9" ht="15.75" customHeight="1" thickBot="1">
      <c r="A3" s="191" t="s">
        <v>60</v>
      </c>
      <c r="B3" s="29" t="s">
        <v>61</v>
      </c>
      <c r="C3" s="30" t="s">
        <v>4</v>
      </c>
      <c r="D3" s="31">
        <v>1</v>
      </c>
      <c r="E3" s="410"/>
      <c r="F3" s="411">
        <f>E3*1.21</f>
        <v>0</v>
      </c>
      <c r="G3" s="412">
        <f>E3*D3</f>
        <v>0</v>
      </c>
      <c r="H3" s="411">
        <f>G3*1.21</f>
        <v>0</v>
      </c>
      <c r="I3" s="348"/>
    </row>
    <row r="4" spans="1:9" ht="15" thickBot="1">
      <c r="A4" s="191" t="s">
        <v>62</v>
      </c>
      <c r="B4" s="29" t="s">
        <v>3</v>
      </c>
      <c r="C4" s="30" t="s">
        <v>4</v>
      </c>
      <c r="D4" s="31">
        <v>1</v>
      </c>
      <c r="E4" s="410"/>
      <c r="F4" s="411">
        <f aca="true" t="shared" si="0" ref="F4:F48">E4*1.21</f>
        <v>0</v>
      </c>
      <c r="G4" s="412">
        <f aca="true" t="shared" si="1" ref="G4:G48">E4*D4</f>
        <v>0</v>
      </c>
      <c r="H4" s="411">
        <f aca="true" t="shared" si="2" ref="H4:H48">G4*1.21</f>
        <v>0</v>
      </c>
      <c r="I4" s="348"/>
    </row>
    <row r="5" spans="1:9" ht="15">
      <c r="A5" s="192" t="s">
        <v>63</v>
      </c>
      <c r="B5" s="102" t="s">
        <v>64</v>
      </c>
      <c r="C5" s="32" t="s">
        <v>7</v>
      </c>
      <c r="D5" s="33">
        <v>1</v>
      </c>
      <c r="E5" s="413"/>
      <c r="F5" s="414">
        <f t="shared" si="0"/>
        <v>0</v>
      </c>
      <c r="G5" s="415">
        <f t="shared" si="1"/>
        <v>0</v>
      </c>
      <c r="H5" s="414">
        <f t="shared" si="2"/>
        <v>0</v>
      </c>
      <c r="I5" s="348"/>
    </row>
    <row r="6" spans="1:9" ht="15">
      <c r="A6" s="193"/>
      <c r="B6" s="99" t="s">
        <v>65</v>
      </c>
      <c r="C6" s="34" t="s">
        <v>7</v>
      </c>
      <c r="D6" s="35">
        <v>1</v>
      </c>
      <c r="E6" s="422"/>
      <c r="F6" s="423">
        <f t="shared" si="0"/>
        <v>0</v>
      </c>
      <c r="G6" s="424">
        <f t="shared" si="1"/>
        <v>0</v>
      </c>
      <c r="H6" s="425">
        <f t="shared" si="2"/>
        <v>0</v>
      </c>
      <c r="I6" s="348"/>
    </row>
    <row r="7" spans="1:9" ht="15">
      <c r="A7" s="193"/>
      <c r="B7" s="108" t="s">
        <v>66</v>
      </c>
      <c r="C7" s="106" t="s">
        <v>16</v>
      </c>
      <c r="D7" s="107">
        <v>1</v>
      </c>
      <c r="E7" s="422"/>
      <c r="F7" s="423">
        <f t="shared" si="0"/>
        <v>0</v>
      </c>
      <c r="G7" s="424">
        <f t="shared" si="1"/>
        <v>0</v>
      </c>
      <c r="H7" s="425">
        <f t="shared" si="2"/>
        <v>0</v>
      </c>
      <c r="I7" s="348"/>
    </row>
    <row r="8" spans="1:9" ht="15" thickBot="1">
      <c r="A8" s="194"/>
      <c r="B8" s="21" t="s">
        <v>67</v>
      </c>
      <c r="C8" s="22" t="s">
        <v>16</v>
      </c>
      <c r="D8" s="23">
        <v>1</v>
      </c>
      <c r="E8" s="416"/>
      <c r="F8" s="417">
        <f t="shared" si="0"/>
        <v>0</v>
      </c>
      <c r="G8" s="418">
        <f t="shared" si="1"/>
        <v>0</v>
      </c>
      <c r="H8" s="419">
        <f t="shared" si="2"/>
        <v>0</v>
      </c>
      <c r="I8" s="348"/>
    </row>
    <row r="9" spans="1:9" ht="15">
      <c r="A9" s="192" t="s">
        <v>68</v>
      </c>
      <c r="B9" s="13" t="s">
        <v>21</v>
      </c>
      <c r="C9" s="14" t="s">
        <v>7</v>
      </c>
      <c r="D9" s="24">
        <v>1</v>
      </c>
      <c r="E9" s="413"/>
      <c r="F9" s="414">
        <f t="shared" si="0"/>
        <v>0</v>
      </c>
      <c r="G9" s="415">
        <f t="shared" si="1"/>
        <v>0</v>
      </c>
      <c r="H9" s="414">
        <f t="shared" si="2"/>
        <v>0</v>
      </c>
      <c r="I9" s="348"/>
    </row>
    <row r="10" spans="1:9" ht="15" thickBot="1">
      <c r="A10" s="15"/>
      <c r="B10" s="16" t="s">
        <v>21</v>
      </c>
      <c r="C10" s="17" t="s">
        <v>7</v>
      </c>
      <c r="D10" s="26">
        <v>1</v>
      </c>
      <c r="E10" s="416"/>
      <c r="F10" s="417">
        <f t="shared" si="0"/>
        <v>0</v>
      </c>
      <c r="G10" s="418">
        <f t="shared" si="1"/>
        <v>0</v>
      </c>
      <c r="H10" s="419">
        <f t="shared" si="2"/>
        <v>0</v>
      </c>
      <c r="I10" s="348"/>
    </row>
    <row r="11" spans="1:9" ht="15">
      <c r="A11" s="192" t="s">
        <v>69</v>
      </c>
      <c r="B11" s="13" t="s">
        <v>13</v>
      </c>
      <c r="C11" s="14" t="s">
        <v>14</v>
      </c>
      <c r="D11" s="24">
        <v>2</v>
      </c>
      <c r="E11" s="413"/>
      <c r="F11" s="414">
        <f t="shared" si="0"/>
        <v>0</v>
      </c>
      <c r="G11" s="415">
        <f t="shared" si="1"/>
        <v>0</v>
      </c>
      <c r="H11" s="414">
        <f t="shared" si="2"/>
        <v>0</v>
      </c>
      <c r="I11" s="348"/>
    </row>
    <row r="12" spans="1:9" ht="15" thickBot="1">
      <c r="A12" s="15"/>
      <c r="B12" s="6" t="s">
        <v>15</v>
      </c>
      <c r="C12" s="17" t="s">
        <v>16</v>
      </c>
      <c r="D12" s="26">
        <v>1</v>
      </c>
      <c r="E12" s="416"/>
      <c r="F12" s="417">
        <f t="shared" si="0"/>
        <v>0</v>
      </c>
      <c r="G12" s="418">
        <f t="shared" si="1"/>
        <v>0</v>
      </c>
      <c r="H12" s="419">
        <f t="shared" si="2"/>
        <v>0</v>
      </c>
      <c r="I12" s="348"/>
    </row>
    <row r="13" spans="1:9" ht="15">
      <c r="A13" s="192" t="s">
        <v>70</v>
      </c>
      <c r="B13" s="13" t="s">
        <v>13</v>
      </c>
      <c r="C13" s="14" t="s">
        <v>14</v>
      </c>
      <c r="D13" s="24">
        <v>2</v>
      </c>
      <c r="E13" s="413"/>
      <c r="F13" s="414">
        <f t="shared" si="0"/>
        <v>0</v>
      </c>
      <c r="G13" s="415">
        <f t="shared" si="1"/>
        <v>0</v>
      </c>
      <c r="H13" s="414">
        <f t="shared" si="2"/>
        <v>0</v>
      </c>
      <c r="I13" s="348"/>
    </row>
    <row r="14" spans="1:9" ht="15" thickBot="1">
      <c r="A14" s="15"/>
      <c r="B14" s="6" t="s">
        <v>15</v>
      </c>
      <c r="C14" s="17" t="s">
        <v>16</v>
      </c>
      <c r="D14" s="26">
        <v>1</v>
      </c>
      <c r="E14" s="416"/>
      <c r="F14" s="417">
        <f t="shared" si="0"/>
        <v>0</v>
      </c>
      <c r="G14" s="418">
        <f t="shared" si="1"/>
        <v>0</v>
      </c>
      <c r="H14" s="419">
        <f t="shared" si="2"/>
        <v>0</v>
      </c>
      <c r="I14" s="348"/>
    </row>
    <row r="15" spans="1:9" ht="15">
      <c r="A15" s="192" t="s">
        <v>71</v>
      </c>
      <c r="B15" s="13" t="s">
        <v>21</v>
      </c>
      <c r="C15" s="14" t="s">
        <v>7</v>
      </c>
      <c r="D15" s="24">
        <v>4</v>
      </c>
      <c r="E15" s="413"/>
      <c r="F15" s="414">
        <f t="shared" si="0"/>
        <v>0</v>
      </c>
      <c r="G15" s="415">
        <f t="shared" si="1"/>
        <v>0</v>
      </c>
      <c r="H15" s="414">
        <f t="shared" si="2"/>
        <v>0</v>
      </c>
      <c r="I15" s="348"/>
    </row>
    <row r="16" spans="1:9" ht="15" thickBot="1">
      <c r="A16" s="5"/>
      <c r="B16" s="6" t="s">
        <v>19</v>
      </c>
      <c r="C16" s="7" t="s">
        <v>16</v>
      </c>
      <c r="D16" s="28">
        <v>4</v>
      </c>
      <c r="E16" s="416"/>
      <c r="F16" s="417">
        <f t="shared" si="0"/>
        <v>0</v>
      </c>
      <c r="G16" s="418">
        <f t="shared" si="1"/>
        <v>0</v>
      </c>
      <c r="H16" s="419">
        <f t="shared" si="2"/>
        <v>0</v>
      </c>
      <c r="I16" s="348"/>
    </row>
    <row r="17" spans="1:9" ht="15">
      <c r="A17" s="192" t="s">
        <v>72</v>
      </c>
      <c r="B17" s="13" t="s">
        <v>47</v>
      </c>
      <c r="C17" s="14" t="s">
        <v>7</v>
      </c>
      <c r="D17" s="24">
        <v>2</v>
      </c>
      <c r="E17" s="413"/>
      <c r="F17" s="414">
        <f t="shared" si="0"/>
        <v>0</v>
      </c>
      <c r="G17" s="415">
        <f t="shared" si="1"/>
        <v>0</v>
      </c>
      <c r="H17" s="414">
        <f t="shared" si="2"/>
        <v>0</v>
      </c>
      <c r="I17" s="348"/>
    </row>
    <row r="18" spans="1:9" ht="15">
      <c r="A18" s="195"/>
      <c r="B18" s="2" t="s">
        <v>48</v>
      </c>
      <c r="C18" s="3" t="s">
        <v>7</v>
      </c>
      <c r="D18" s="25">
        <v>2</v>
      </c>
      <c r="E18" s="422"/>
      <c r="F18" s="423">
        <f t="shared" si="0"/>
        <v>0</v>
      </c>
      <c r="G18" s="424">
        <f t="shared" si="1"/>
        <v>0</v>
      </c>
      <c r="H18" s="425">
        <f t="shared" si="2"/>
        <v>0</v>
      </c>
      <c r="I18" s="348"/>
    </row>
    <row r="19" spans="1:9" ht="15">
      <c r="A19" s="195"/>
      <c r="B19" s="2" t="s">
        <v>46</v>
      </c>
      <c r="C19" s="3" t="s">
        <v>7</v>
      </c>
      <c r="D19" s="25">
        <v>2</v>
      </c>
      <c r="E19" s="422"/>
      <c r="F19" s="423">
        <f t="shared" si="0"/>
        <v>0</v>
      </c>
      <c r="G19" s="424">
        <f t="shared" si="1"/>
        <v>0</v>
      </c>
      <c r="H19" s="425">
        <f t="shared" si="2"/>
        <v>0</v>
      </c>
      <c r="I19" s="348"/>
    </row>
    <row r="20" spans="1:9" ht="15">
      <c r="A20" s="195"/>
      <c r="B20" s="2" t="s">
        <v>21</v>
      </c>
      <c r="C20" s="3" t="s">
        <v>7</v>
      </c>
      <c r="D20" s="25">
        <v>2</v>
      </c>
      <c r="E20" s="422"/>
      <c r="F20" s="423">
        <f t="shared" si="0"/>
        <v>0</v>
      </c>
      <c r="G20" s="424">
        <f t="shared" si="1"/>
        <v>0</v>
      </c>
      <c r="H20" s="425">
        <f t="shared" si="2"/>
        <v>0</v>
      </c>
      <c r="I20" s="348"/>
    </row>
    <row r="21" spans="1:9" ht="15">
      <c r="A21" s="195"/>
      <c r="B21" s="18" t="s">
        <v>73</v>
      </c>
      <c r="C21" s="3" t="s">
        <v>14</v>
      </c>
      <c r="D21" s="27">
        <v>2</v>
      </c>
      <c r="E21" s="422"/>
      <c r="F21" s="423">
        <f t="shared" si="0"/>
        <v>0</v>
      </c>
      <c r="G21" s="424">
        <f t="shared" si="1"/>
        <v>0</v>
      </c>
      <c r="H21" s="425">
        <f t="shared" si="2"/>
        <v>0</v>
      </c>
      <c r="I21" s="348"/>
    </row>
    <row r="22" spans="1:9" ht="15">
      <c r="A22" s="195"/>
      <c r="B22" s="2" t="s">
        <v>74</v>
      </c>
      <c r="C22" s="3" t="s">
        <v>14</v>
      </c>
      <c r="D22" s="25">
        <v>2</v>
      </c>
      <c r="E22" s="422"/>
      <c r="F22" s="423">
        <f t="shared" si="0"/>
        <v>0</v>
      </c>
      <c r="G22" s="424">
        <f t="shared" si="1"/>
        <v>0</v>
      </c>
      <c r="H22" s="425">
        <f t="shared" si="2"/>
        <v>0</v>
      </c>
      <c r="I22" s="348"/>
    </row>
    <row r="23" spans="1:9" ht="15">
      <c r="A23" s="195"/>
      <c r="B23" s="2" t="s">
        <v>75</v>
      </c>
      <c r="C23" s="3" t="s">
        <v>14</v>
      </c>
      <c r="D23" s="25">
        <v>2</v>
      </c>
      <c r="E23" s="422"/>
      <c r="F23" s="423">
        <f t="shared" si="0"/>
        <v>0</v>
      </c>
      <c r="G23" s="424">
        <f t="shared" si="1"/>
        <v>0</v>
      </c>
      <c r="H23" s="425">
        <f t="shared" si="2"/>
        <v>0</v>
      </c>
      <c r="I23" s="348"/>
    </row>
    <row r="24" spans="1:9" ht="15">
      <c r="A24" s="195"/>
      <c r="B24" s="2" t="s">
        <v>18</v>
      </c>
      <c r="C24" s="3" t="s">
        <v>14</v>
      </c>
      <c r="D24" s="25">
        <v>2</v>
      </c>
      <c r="E24" s="432"/>
      <c r="F24" s="423">
        <f t="shared" si="0"/>
        <v>0</v>
      </c>
      <c r="G24" s="424">
        <f t="shared" si="1"/>
        <v>0</v>
      </c>
      <c r="H24" s="425">
        <f t="shared" si="2"/>
        <v>0</v>
      </c>
      <c r="I24" s="348"/>
    </row>
    <row r="25" spans="1:9" ht="15">
      <c r="A25" s="195"/>
      <c r="B25" s="18" t="s">
        <v>50</v>
      </c>
      <c r="C25" s="19" t="s">
        <v>76</v>
      </c>
      <c r="D25" s="27">
        <v>2</v>
      </c>
      <c r="E25" s="432"/>
      <c r="F25" s="423">
        <f t="shared" si="0"/>
        <v>0</v>
      </c>
      <c r="G25" s="424">
        <f t="shared" si="1"/>
        <v>0</v>
      </c>
      <c r="H25" s="425">
        <f t="shared" si="2"/>
        <v>0</v>
      </c>
      <c r="I25" s="348"/>
    </row>
    <row r="26" spans="1:9" ht="15">
      <c r="A26" s="195"/>
      <c r="B26" s="2" t="s">
        <v>77</v>
      </c>
      <c r="C26" s="19" t="s">
        <v>76</v>
      </c>
      <c r="D26" s="25">
        <v>2</v>
      </c>
      <c r="E26" s="432"/>
      <c r="F26" s="423">
        <f t="shared" si="0"/>
        <v>0</v>
      </c>
      <c r="G26" s="424">
        <f t="shared" si="1"/>
        <v>0</v>
      </c>
      <c r="H26" s="425">
        <f t="shared" si="2"/>
        <v>0</v>
      </c>
      <c r="I26" s="348"/>
    </row>
    <row r="27" spans="1:9" ht="15">
      <c r="A27" s="195"/>
      <c r="B27" s="2" t="s">
        <v>49</v>
      </c>
      <c r="C27" s="19" t="s">
        <v>76</v>
      </c>
      <c r="D27" s="25">
        <v>2</v>
      </c>
      <c r="E27" s="432"/>
      <c r="F27" s="423">
        <f t="shared" si="0"/>
        <v>0</v>
      </c>
      <c r="G27" s="424">
        <f t="shared" si="1"/>
        <v>0</v>
      </c>
      <c r="H27" s="425">
        <f t="shared" si="2"/>
        <v>0</v>
      </c>
      <c r="I27" s="348"/>
    </row>
    <row r="28" spans="1:9" ht="15" thickBot="1">
      <c r="A28" s="15"/>
      <c r="B28" s="16" t="s">
        <v>19</v>
      </c>
      <c r="C28" s="7" t="s">
        <v>76</v>
      </c>
      <c r="D28" s="26">
        <v>2</v>
      </c>
      <c r="E28" s="421"/>
      <c r="F28" s="417">
        <f t="shared" si="0"/>
        <v>0</v>
      </c>
      <c r="G28" s="418">
        <f t="shared" si="1"/>
        <v>0</v>
      </c>
      <c r="H28" s="419">
        <f t="shared" si="2"/>
        <v>0</v>
      </c>
      <c r="I28" s="348"/>
    </row>
    <row r="29" spans="1:9" ht="15">
      <c r="A29" s="192" t="s">
        <v>78</v>
      </c>
      <c r="B29" s="13" t="s">
        <v>23</v>
      </c>
      <c r="C29" s="14" t="s">
        <v>79</v>
      </c>
      <c r="D29" s="24">
        <v>2</v>
      </c>
      <c r="E29" s="420"/>
      <c r="F29" s="414">
        <f t="shared" si="0"/>
        <v>0</v>
      </c>
      <c r="G29" s="415">
        <f t="shared" si="1"/>
        <v>0</v>
      </c>
      <c r="H29" s="414">
        <f t="shared" si="2"/>
        <v>0</v>
      </c>
      <c r="I29" s="348"/>
    </row>
    <row r="30" spans="1:9" ht="15">
      <c r="A30" s="195"/>
      <c r="B30" s="18" t="s">
        <v>30</v>
      </c>
      <c r="C30" s="34" t="s">
        <v>14</v>
      </c>
      <c r="D30" s="25">
        <v>2</v>
      </c>
      <c r="E30" s="422"/>
      <c r="F30" s="423">
        <f t="shared" si="0"/>
        <v>0</v>
      </c>
      <c r="G30" s="424">
        <f t="shared" si="1"/>
        <v>0</v>
      </c>
      <c r="H30" s="425">
        <f t="shared" si="2"/>
        <v>0</v>
      </c>
      <c r="I30" s="348"/>
    </row>
    <row r="31" spans="1:9" ht="15" thickBot="1">
      <c r="A31" s="15"/>
      <c r="B31" s="6" t="s">
        <v>24</v>
      </c>
      <c r="C31" s="17" t="s">
        <v>76</v>
      </c>
      <c r="D31" s="26">
        <v>2</v>
      </c>
      <c r="E31" s="416"/>
      <c r="F31" s="417">
        <f t="shared" si="0"/>
        <v>0</v>
      </c>
      <c r="G31" s="418">
        <f t="shared" si="1"/>
        <v>0</v>
      </c>
      <c r="H31" s="419">
        <f t="shared" si="2"/>
        <v>0</v>
      </c>
      <c r="I31" s="348"/>
    </row>
    <row r="32" spans="1:9" ht="15">
      <c r="A32" s="192" t="s">
        <v>80</v>
      </c>
      <c r="B32" s="13" t="s">
        <v>23</v>
      </c>
      <c r="C32" s="14" t="s">
        <v>79</v>
      </c>
      <c r="D32" s="24">
        <v>1</v>
      </c>
      <c r="E32" s="413"/>
      <c r="F32" s="414">
        <f t="shared" si="0"/>
        <v>0</v>
      </c>
      <c r="G32" s="415">
        <f t="shared" si="1"/>
        <v>0</v>
      </c>
      <c r="H32" s="414">
        <f t="shared" si="2"/>
        <v>0</v>
      </c>
      <c r="I32" s="348"/>
    </row>
    <row r="33" spans="1:9" ht="15">
      <c r="A33" s="195"/>
      <c r="B33" s="18" t="s">
        <v>30</v>
      </c>
      <c r="C33" s="3" t="s">
        <v>14</v>
      </c>
      <c r="D33" s="25">
        <v>1</v>
      </c>
      <c r="E33" s="422"/>
      <c r="F33" s="423">
        <f t="shared" si="0"/>
        <v>0</v>
      </c>
      <c r="G33" s="424">
        <f t="shared" si="1"/>
        <v>0</v>
      </c>
      <c r="H33" s="425">
        <f t="shared" si="2"/>
        <v>0</v>
      </c>
      <c r="I33" s="348"/>
    </row>
    <row r="34" spans="1:9" ht="15" thickBot="1">
      <c r="A34" s="15"/>
      <c r="B34" s="6" t="s">
        <v>24</v>
      </c>
      <c r="C34" s="17" t="s">
        <v>76</v>
      </c>
      <c r="D34" s="26">
        <v>1</v>
      </c>
      <c r="E34" s="416"/>
      <c r="F34" s="417">
        <f t="shared" si="0"/>
        <v>0</v>
      </c>
      <c r="G34" s="418">
        <f t="shared" si="1"/>
        <v>0</v>
      </c>
      <c r="H34" s="419">
        <f t="shared" si="2"/>
        <v>0</v>
      </c>
      <c r="I34" s="348"/>
    </row>
    <row r="35" spans="1:9" ht="15">
      <c r="A35" s="192" t="s">
        <v>81</v>
      </c>
      <c r="B35" s="13" t="s">
        <v>21</v>
      </c>
      <c r="C35" s="14" t="s">
        <v>79</v>
      </c>
      <c r="D35" s="24">
        <v>4</v>
      </c>
      <c r="E35" s="413"/>
      <c r="F35" s="414">
        <f t="shared" si="0"/>
        <v>0</v>
      </c>
      <c r="G35" s="415">
        <f t="shared" si="1"/>
        <v>0</v>
      </c>
      <c r="H35" s="414">
        <f t="shared" si="2"/>
        <v>0</v>
      </c>
      <c r="I35" s="348"/>
    </row>
    <row r="36" spans="1:9" ht="15" thickBot="1">
      <c r="A36" s="15"/>
      <c r="B36" s="36" t="s">
        <v>19</v>
      </c>
      <c r="C36" s="17" t="s">
        <v>16</v>
      </c>
      <c r="D36" s="26">
        <v>4</v>
      </c>
      <c r="E36" s="416"/>
      <c r="F36" s="417">
        <f t="shared" si="0"/>
        <v>0</v>
      </c>
      <c r="G36" s="418">
        <f t="shared" si="1"/>
        <v>0</v>
      </c>
      <c r="H36" s="419">
        <f t="shared" si="2"/>
        <v>0</v>
      </c>
      <c r="I36" s="348"/>
    </row>
    <row r="37" spans="1:9" ht="15" thickBot="1">
      <c r="A37" s="95" t="s">
        <v>82</v>
      </c>
      <c r="B37" s="9" t="s">
        <v>23</v>
      </c>
      <c r="C37" s="10" t="s">
        <v>7</v>
      </c>
      <c r="D37" s="84">
        <v>2</v>
      </c>
      <c r="E37" s="410"/>
      <c r="F37" s="411">
        <f t="shared" si="0"/>
        <v>0</v>
      </c>
      <c r="G37" s="412">
        <f t="shared" si="1"/>
        <v>0</v>
      </c>
      <c r="H37" s="411">
        <f t="shared" si="2"/>
        <v>0</v>
      </c>
      <c r="I37" s="348"/>
    </row>
    <row r="38" spans="1:9" ht="15">
      <c r="A38" s="101" t="s">
        <v>83</v>
      </c>
      <c r="B38" s="102" t="s">
        <v>84</v>
      </c>
      <c r="C38" s="32" t="s">
        <v>7</v>
      </c>
      <c r="D38" s="33">
        <v>1</v>
      </c>
      <c r="E38" s="413"/>
      <c r="F38" s="414">
        <f t="shared" si="0"/>
        <v>0</v>
      </c>
      <c r="G38" s="415">
        <f t="shared" si="1"/>
        <v>0</v>
      </c>
      <c r="H38" s="414">
        <f t="shared" si="2"/>
        <v>0</v>
      </c>
      <c r="I38" s="348"/>
    </row>
    <row r="39" spans="1:9" ht="15" thickBot="1">
      <c r="A39" s="103"/>
      <c r="B39" s="21" t="s">
        <v>85</v>
      </c>
      <c r="C39" s="22" t="s">
        <v>16</v>
      </c>
      <c r="D39" s="23">
        <v>1</v>
      </c>
      <c r="E39" s="416"/>
      <c r="F39" s="417">
        <f t="shared" si="0"/>
        <v>0</v>
      </c>
      <c r="G39" s="418">
        <f t="shared" si="1"/>
        <v>0</v>
      </c>
      <c r="H39" s="419">
        <f t="shared" si="2"/>
        <v>0</v>
      </c>
      <c r="I39" s="348"/>
    </row>
    <row r="40" spans="1:9" ht="15">
      <c r="A40" s="192" t="s">
        <v>86</v>
      </c>
      <c r="B40" s="13" t="s">
        <v>30</v>
      </c>
      <c r="C40" s="14" t="s">
        <v>87</v>
      </c>
      <c r="D40" s="24">
        <v>1</v>
      </c>
      <c r="E40" s="413"/>
      <c r="F40" s="414">
        <f t="shared" si="0"/>
        <v>0</v>
      </c>
      <c r="G40" s="415">
        <f t="shared" si="1"/>
        <v>0</v>
      </c>
      <c r="H40" s="414">
        <f t="shared" si="2"/>
        <v>0</v>
      </c>
      <c r="I40" s="348"/>
    </row>
    <row r="41" spans="1:9" ht="15">
      <c r="A41" s="195"/>
      <c r="B41" s="18" t="s">
        <v>30</v>
      </c>
      <c r="C41" s="3" t="s">
        <v>14</v>
      </c>
      <c r="D41" s="25">
        <v>1</v>
      </c>
      <c r="E41" s="422"/>
      <c r="F41" s="423">
        <f t="shared" si="0"/>
        <v>0</v>
      </c>
      <c r="G41" s="424">
        <f t="shared" si="1"/>
        <v>0</v>
      </c>
      <c r="H41" s="425">
        <f t="shared" si="2"/>
        <v>0</v>
      </c>
      <c r="I41" s="348"/>
    </row>
    <row r="42" spans="1:9" ht="15" thickBot="1">
      <c r="A42" s="15"/>
      <c r="B42" s="6" t="s">
        <v>24</v>
      </c>
      <c r="C42" s="17" t="s">
        <v>16</v>
      </c>
      <c r="D42" s="26">
        <v>1</v>
      </c>
      <c r="E42" s="416"/>
      <c r="F42" s="417">
        <f t="shared" si="0"/>
        <v>0</v>
      </c>
      <c r="G42" s="418">
        <f t="shared" si="1"/>
        <v>0</v>
      </c>
      <c r="H42" s="419">
        <f t="shared" si="2"/>
        <v>0</v>
      </c>
      <c r="I42" s="348"/>
    </row>
    <row r="43" spans="1:9" ht="15">
      <c r="A43" s="100" t="s">
        <v>88</v>
      </c>
      <c r="B43" s="18" t="s">
        <v>18</v>
      </c>
      <c r="C43" s="19" t="s">
        <v>87</v>
      </c>
      <c r="D43" s="27">
        <v>2</v>
      </c>
      <c r="E43" s="433"/>
      <c r="F43" s="425">
        <f t="shared" si="0"/>
        <v>0</v>
      </c>
      <c r="G43" s="424">
        <f t="shared" si="1"/>
        <v>0</v>
      </c>
      <c r="H43" s="425">
        <f t="shared" si="2"/>
        <v>0</v>
      </c>
      <c r="I43" s="348"/>
    </row>
    <row r="44" spans="1:9" ht="15" thickBot="1">
      <c r="A44" s="4"/>
      <c r="B44" s="85" t="s">
        <v>19</v>
      </c>
      <c r="C44" s="86" t="s">
        <v>16</v>
      </c>
      <c r="D44" s="87">
        <v>1</v>
      </c>
      <c r="E44" s="422"/>
      <c r="F44" s="423">
        <f t="shared" si="0"/>
        <v>0</v>
      </c>
      <c r="G44" s="424">
        <f t="shared" si="1"/>
        <v>0</v>
      </c>
      <c r="H44" s="425">
        <f t="shared" si="2"/>
        <v>0</v>
      </c>
      <c r="I44" s="348"/>
    </row>
    <row r="45" spans="1:9" ht="15" thickBot="1">
      <c r="A45" s="8" t="s">
        <v>89</v>
      </c>
      <c r="B45" s="9" t="s">
        <v>90</v>
      </c>
      <c r="C45" s="10" t="s">
        <v>4</v>
      </c>
      <c r="D45" s="84">
        <v>2</v>
      </c>
      <c r="E45" s="434"/>
      <c r="F45" s="435">
        <f t="shared" si="0"/>
        <v>0</v>
      </c>
      <c r="G45" s="436">
        <f t="shared" si="1"/>
        <v>0</v>
      </c>
      <c r="H45" s="437">
        <f t="shared" si="2"/>
        <v>0</v>
      </c>
      <c r="I45" s="348"/>
    </row>
    <row r="46" spans="5:9" ht="9" customHeight="1" thickBot="1">
      <c r="E46" s="438"/>
      <c r="F46" s="411"/>
      <c r="G46" s="412"/>
      <c r="H46" s="411"/>
      <c r="I46" s="349"/>
    </row>
    <row r="47" spans="1:9" ht="15">
      <c r="A47" s="109" t="s">
        <v>91</v>
      </c>
      <c r="B47" s="12" t="s">
        <v>92</v>
      </c>
      <c r="C47" s="14" t="s">
        <v>7</v>
      </c>
      <c r="D47" s="24">
        <v>1</v>
      </c>
      <c r="E47" s="413"/>
      <c r="F47" s="414">
        <f t="shared" si="0"/>
        <v>0</v>
      </c>
      <c r="G47" s="415">
        <f t="shared" si="1"/>
        <v>0</v>
      </c>
      <c r="H47" s="414">
        <f t="shared" si="2"/>
        <v>0</v>
      </c>
      <c r="I47" s="348"/>
    </row>
    <row r="48" spans="1:9" ht="15" thickBot="1">
      <c r="A48" s="37"/>
      <c r="B48" s="37" t="s">
        <v>93</v>
      </c>
      <c r="C48" s="38"/>
      <c r="D48" s="39"/>
      <c r="E48" s="416"/>
      <c r="F48" s="419">
        <f t="shared" si="0"/>
        <v>0</v>
      </c>
      <c r="G48" s="418">
        <f t="shared" si="1"/>
        <v>0</v>
      </c>
      <c r="H48" s="419">
        <f t="shared" si="2"/>
        <v>0</v>
      </c>
      <c r="I48" s="348"/>
    </row>
    <row r="49" spans="5:8" ht="15" thickBot="1">
      <c r="E49" s="431"/>
      <c r="F49" s="431"/>
      <c r="G49" s="431"/>
      <c r="H49" s="431"/>
    </row>
    <row r="50" spans="1:8" ht="23.25" customHeight="1" thickBot="1">
      <c r="A50" s="472" t="s">
        <v>183</v>
      </c>
      <c r="B50" s="473"/>
      <c r="C50" s="473"/>
      <c r="D50" s="399"/>
      <c r="E50" s="474">
        <f>SUM(E3:E48)</f>
        <v>0</v>
      </c>
      <c r="F50" s="475">
        <f>SUM(F3:F48)</f>
        <v>0</v>
      </c>
      <c r="G50" s="474">
        <f>SUM(G3:G48)</f>
        <v>0</v>
      </c>
      <c r="H50" s="475">
        <f>SUM(H3:H48)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402C2-0F7E-4B3B-9FB4-C1252A9CACF2}">
  <dimension ref="A1:I32"/>
  <sheetViews>
    <sheetView workbookViewId="0" topLeftCell="A19">
      <selection activeCell="D36" sqref="D36"/>
    </sheetView>
  </sheetViews>
  <sheetFormatPr defaultColWidth="9.140625" defaultRowHeight="15"/>
  <cols>
    <col min="1" max="1" width="15.140625" style="0" customWidth="1"/>
    <col min="2" max="2" width="7.7109375" style="0" customWidth="1"/>
    <col min="3" max="3" width="21.421875" style="0" customWidth="1"/>
    <col min="4" max="4" width="11.00390625" style="0" customWidth="1"/>
    <col min="5" max="5" width="12.7109375" style="0" customWidth="1"/>
    <col min="6" max="6" width="19.140625" style="0" customWidth="1"/>
    <col min="7" max="7" width="17.140625" style="0" customWidth="1"/>
    <col min="8" max="8" width="16.57421875" style="0" customWidth="1"/>
    <col min="9" max="9" width="14.421875" style="0" customWidth="1"/>
  </cols>
  <sheetData>
    <row r="1" spans="1:3" ht="17.4">
      <c r="A1" s="40" t="s">
        <v>94</v>
      </c>
      <c r="B1" s="41"/>
      <c r="C1" s="42"/>
    </row>
    <row r="2" spans="1:2" ht="16.2" thickBot="1">
      <c r="A2" s="56" t="s">
        <v>95</v>
      </c>
      <c r="B2" s="1"/>
    </row>
    <row r="3" spans="1:9" ht="66.6" thickBot="1">
      <c r="A3" s="132" t="s">
        <v>167</v>
      </c>
      <c r="B3" s="133" t="s">
        <v>168</v>
      </c>
      <c r="C3" s="134" t="s">
        <v>165</v>
      </c>
      <c r="D3" s="133" t="s">
        <v>166</v>
      </c>
      <c r="E3" s="135" t="s">
        <v>160</v>
      </c>
      <c r="F3" s="136" t="s">
        <v>169</v>
      </c>
      <c r="G3" s="126" t="s">
        <v>162</v>
      </c>
      <c r="H3" s="129" t="s">
        <v>170</v>
      </c>
      <c r="I3" s="130" t="s">
        <v>279</v>
      </c>
    </row>
    <row r="4" spans="1:9" ht="16.2" thickBot="1">
      <c r="A4" s="43" t="s">
        <v>96</v>
      </c>
      <c r="B4" s="180" t="s">
        <v>97</v>
      </c>
      <c r="C4" s="49" t="s">
        <v>24</v>
      </c>
      <c r="D4" s="143">
        <v>4</v>
      </c>
      <c r="E4" s="139"/>
      <c r="F4" s="439">
        <f>E4*1.21</f>
        <v>0</v>
      </c>
      <c r="G4" s="440">
        <f>D4*E4</f>
        <v>0</v>
      </c>
      <c r="H4" s="441">
        <f>D4*F4</f>
        <v>0</v>
      </c>
      <c r="I4" s="348"/>
    </row>
    <row r="5" spans="1:9" ht="15.6">
      <c r="A5" s="44" t="s">
        <v>98</v>
      </c>
      <c r="B5" s="52" t="s">
        <v>97</v>
      </c>
      <c r="C5" s="45" t="s">
        <v>43</v>
      </c>
      <c r="D5" s="141">
        <v>4</v>
      </c>
      <c r="E5" s="137"/>
      <c r="F5" s="442">
        <f aca="true" t="shared" si="0" ref="F5:F7">E5*1.21</f>
        <v>0</v>
      </c>
      <c r="G5" s="443">
        <f aca="true" t="shared" si="1" ref="G5:G7">D5*E5</f>
        <v>0</v>
      </c>
      <c r="H5" s="444">
        <f aca="true" t="shared" si="2" ref="H5:H7">D5*F5</f>
        <v>0</v>
      </c>
      <c r="I5" s="348"/>
    </row>
    <row r="6" spans="1:9" ht="16.2" thickBot="1">
      <c r="A6" s="46"/>
      <c r="B6" s="188" t="s">
        <v>97</v>
      </c>
      <c r="C6" s="47" t="s">
        <v>42</v>
      </c>
      <c r="D6" s="142">
        <v>4</v>
      </c>
      <c r="E6" s="138"/>
      <c r="F6" s="445">
        <f t="shared" si="0"/>
        <v>0</v>
      </c>
      <c r="G6" s="446">
        <f t="shared" si="1"/>
        <v>0</v>
      </c>
      <c r="H6" s="447">
        <f t="shared" si="2"/>
        <v>0</v>
      </c>
      <c r="I6" s="348"/>
    </row>
    <row r="7" spans="1:9" ht="16.2" thickBot="1">
      <c r="A7" s="48" t="s">
        <v>99</v>
      </c>
      <c r="B7" s="184" t="s">
        <v>97</v>
      </c>
      <c r="C7" s="185" t="s">
        <v>18</v>
      </c>
      <c r="D7" s="186">
        <v>2</v>
      </c>
      <c r="E7" s="187"/>
      <c r="F7" s="448">
        <f t="shared" si="0"/>
        <v>0</v>
      </c>
      <c r="G7" s="449">
        <f t="shared" si="1"/>
        <v>0</v>
      </c>
      <c r="H7" s="450">
        <f t="shared" si="2"/>
        <v>0</v>
      </c>
      <c r="I7" s="348"/>
    </row>
    <row r="8" spans="1:9" ht="16.2" thickBot="1">
      <c r="A8" s="476" t="s">
        <v>100</v>
      </c>
      <c r="B8" s="477"/>
      <c r="C8" s="478"/>
      <c r="D8" s="478"/>
      <c r="E8" s="464">
        <f>E4+E5+E6+E7</f>
        <v>0</v>
      </c>
      <c r="F8" s="465">
        <f>F4+F5+F6+F7</f>
        <v>0</v>
      </c>
      <c r="G8" s="466">
        <f>G4+G5+G6+G7</f>
        <v>0</v>
      </c>
      <c r="H8" s="479">
        <f>H4+H5+H6+H7</f>
        <v>0</v>
      </c>
      <c r="I8" s="162"/>
    </row>
    <row r="9" spans="1:9" ht="15.6">
      <c r="A9" s="50"/>
      <c r="B9" s="51"/>
      <c r="C9" s="50"/>
      <c r="D9" s="50"/>
      <c r="E9" s="451"/>
      <c r="F9" s="451"/>
      <c r="G9" s="431"/>
      <c r="H9" s="431"/>
      <c r="I9" s="162"/>
    </row>
    <row r="10" spans="1:9" ht="16.2" thickBot="1">
      <c r="A10" s="56" t="s">
        <v>101</v>
      </c>
      <c r="B10" s="51"/>
      <c r="C10" s="50"/>
      <c r="D10" s="50"/>
      <c r="E10" s="451"/>
      <c r="F10" s="451"/>
      <c r="G10" s="431"/>
      <c r="H10" s="431"/>
      <c r="I10" s="162"/>
    </row>
    <row r="11" spans="1:9" ht="16.2" thickBot="1">
      <c r="A11" s="532" t="s">
        <v>102</v>
      </c>
      <c r="B11" s="180" t="s">
        <v>7</v>
      </c>
      <c r="C11" s="49" t="s">
        <v>103</v>
      </c>
      <c r="D11" s="143">
        <v>2</v>
      </c>
      <c r="E11" s="181"/>
      <c r="F11" s="439">
        <f>E11*1.21</f>
        <v>0</v>
      </c>
      <c r="G11" s="412">
        <f>D11*E11</f>
        <v>0</v>
      </c>
      <c r="H11" s="411">
        <f>D11*F11</f>
        <v>0</v>
      </c>
      <c r="I11" s="348"/>
    </row>
    <row r="12" spans="1:9" ht="16.2" thickBot="1">
      <c r="A12" s="533"/>
      <c r="B12" s="175" t="s">
        <v>16</v>
      </c>
      <c r="C12" s="176" t="s">
        <v>104</v>
      </c>
      <c r="D12" s="177">
        <v>1</v>
      </c>
      <c r="E12" s="178"/>
      <c r="F12" s="452">
        <f>E12*1.21</f>
        <v>0</v>
      </c>
      <c r="G12" s="424">
        <f>D12*E12</f>
        <v>0</v>
      </c>
      <c r="H12" s="425">
        <f>D12*F12</f>
        <v>0</v>
      </c>
      <c r="I12" s="348"/>
    </row>
    <row r="13" spans="1:9" ht="16.2" thickBot="1">
      <c r="A13" s="480" t="s">
        <v>100</v>
      </c>
      <c r="B13" s="481"/>
      <c r="C13" s="482"/>
      <c r="D13" s="482"/>
      <c r="E13" s="483">
        <f>E11+E12</f>
        <v>0</v>
      </c>
      <c r="F13" s="464">
        <f>F11+F12</f>
        <v>0</v>
      </c>
      <c r="G13" s="466">
        <f>G11+G12</f>
        <v>0</v>
      </c>
      <c r="H13" s="466">
        <f>H11+H12</f>
        <v>0</v>
      </c>
      <c r="I13" s="162"/>
    </row>
    <row r="14" spans="1:9" ht="15.6">
      <c r="A14" s="50"/>
      <c r="B14" s="51"/>
      <c r="C14" s="50"/>
      <c r="D14" s="50"/>
      <c r="E14" s="451"/>
      <c r="F14" s="451"/>
      <c r="G14" s="431"/>
      <c r="H14" s="431"/>
      <c r="I14" s="162"/>
    </row>
    <row r="15" spans="1:9" ht="16.2" thickBot="1">
      <c r="A15" s="56" t="s">
        <v>105</v>
      </c>
      <c r="B15" s="51"/>
      <c r="C15" s="50"/>
      <c r="D15" s="50"/>
      <c r="E15" s="451"/>
      <c r="F15" s="451"/>
      <c r="G15" s="431"/>
      <c r="H15" s="431"/>
      <c r="I15" s="162"/>
    </row>
    <row r="16" spans="1:9" ht="16.2" thickBot="1">
      <c r="A16" s="53" t="s">
        <v>106</v>
      </c>
      <c r="B16" s="54" t="s">
        <v>87</v>
      </c>
      <c r="C16" s="55" t="s">
        <v>107</v>
      </c>
      <c r="D16" s="147">
        <v>1</v>
      </c>
      <c r="E16" s="148"/>
      <c r="F16" s="442">
        <f>E16*1.21</f>
        <v>0</v>
      </c>
      <c r="G16" s="453">
        <f>D16*E16</f>
        <v>0</v>
      </c>
      <c r="H16" s="454">
        <f>D16*F16</f>
        <v>0</v>
      </c>
      <c r="I16" s="348"/>
    </row>
    <row r="17" spans="1:9" ht="16.2" thickBot="1">
      <c r="A17" s="480" t="s">
        <v>100</v>
      </c>
      <c r="B17" s="481"/>
      <c r="C17" s="482"/>
      <c r="D17" s="484"/>
      <c r="E17" s="464">
        <f>E16</f>
        <v>0</v>
      </c>
      <c r="F17" s="465">
        <f>F16</f>
        <v>0</v>
      </c>
      <c r="G17" s="485">
        <f>G16</f>
        <v>0</v>
      </c>
      <c r="H17" s="485">
        <f>H16</f>
        <v>0</v>
      </c>
      <c r="I17" s="162"/>
    </row>
    <row r="18" spans="1:9" ht="15.6">
      <c r="A18" s="50"/>
      <c r="B18" s="51"/>
      <c r="C18" s="50"/>
      <c r="D18" s="50"/>
      <c r="E18" s="451"/>
      <c r="F18" s="451"/>
      <c r="G18" s="431"/>
      <c r="H18" s="431"/>
      <c r="I18" s="162"/>
    </row>
    <row r="19" spans="1:9" ht="16.2" thickBot="1">
      <c r="A19" s="56" t="s">
        <v>108</v>
      </c>
      <c r="B19" s="51"/>
      <c r="C19" s="50"/>
      <c r="D19" s="50"/>
      <c r="E19" s="451"/>
      <c r="F19" s="451"/>
      <c r="G19" s="431"/>
      <c r="H19" s="431"/>
      <c r="I19" s="162"/>
    </row>
    <row r="20" spans="1:9" ht="15.6">
      <c r="A20" s="534" t="s">
        <v>109</v>
      </c>
      <c r="B20" s="57" t="s">
        <v>4</v>
      </c>
      <c r="C20" s="58" t="s">
        <v>110</v>
      </c>
      <c r="D20" s="153">
        <v>4</v>
      </c>
      <c r="E20" s="157"/>
      <c r="F20" s="401">
        <f>E20*1.21</f>
        <v>0</v>
      </c>
      <c r="G20" s="443">
        <f>D20*E20</f>
        <v>0</v>
      </c>
      <c r="H20" s="444">
        <f>D20*F20</f>
        <v>0</v>
      </c>
      <c r="I20" s="348"/>
    </row>
    <row r="21" spans="1:9" ht="15.6">
      <c r="A21" s="535"/>
      <c r="B21" s="59" t="s">
        <v>4</v>
      </c>
      <c r="C21" s="60" t="s">
        <v>111</v>
      </c>
      <c r="D21" s="154">
        <v>2</v>
      </c>
      <c r="E21" s="156"/>
      <c r="F21" s="404">
        <f aca="true" t="shared" si="3" ref="F21:F28">E21*1.21</f>
        <v>0</v>
      </c>
      <c r="G21" s="455">
        <f aca="true" t="shared" si="4" ref="G21:G28">D21*E21</f>
        <v>0</v>
      </c>
      <c r="H21" s="456">
        <f aca="true" t="shared" si="5" ref="H21:H28">D21*F21</f>
        <v>0</v>
      </c>
      <c r="I21" s="348"/>
    </row>
    <row r="22" spans="1:9" ht="15.6">
      <c r="A22" s="535"/>
      <c r="B22" s="59" t="s">
        <v>16</v>
      </c>
      <c r="C22" s="60" t="s">
        <v>112</v>
      </c>
      <c r="D22" s="154">
        <v>2</v>
      </c>
      <c r="E22" s="156"/>
      <c r="F22" s="404">
        <f t="shared" si="3"/>
        <v>0</v>
      </c>
      <c r="G22" s="455">
        <f t="shared" si="4"/>
        <v>0</v>
      </c>
      <c r="H22" s="456">
        <f t="shared" si="5"/>
        <v>0</v>
      </c>
      <c r="I22" s="348"/>
    </row>
    <row r="23" spans="1:9" ht="15.6">
      <c r="A23" s="535"/>
      <c r="B23" s="59" t="s">
        <v>16</v>
      </c>
      <c r="C23" s="60" t="s">
        <v>113</v>
      </c>
      <c r="D23" s="154">
        <v>2</v>
      </c>
      <c r="E23" s="156"/>
      <c r="F23" s="404">
        <f t="shared" si="3"/>
        <v>0</v>
      </c>
      <c r="G23" s="455">
        <f t="shared" si="4"/>
        <v>0</v>
      </c>
      <c r="H23" s="456">
        <f t="shared" si="5"/>
        <v>0</v>
      </c>
      <c r="I23" s="348"/>
    </row>
    <row r="24" spans="1:9" ht="15.6">
      <c r="A24" s="535"/>
      <c r="B24" s="114" t="s">
        <v>16</v>
      </c>
      <c r="C24" s="60" t="s">
        <v>114</v>
      </c>
      <c r="D24" s="154">
        <v>2</v>
      </c>
      <c r="E24" s="156"/>
      <c r="F24" s="404">
        <f t="shared" si="3"/>
        <v>0</v>
      </c>
      <c r="G24" s="455">
        <f t="shared" si="4"/>
        <v>0</v>
      </c>
      <c r="H24" s="456">
        <f t="shared" si="5"/>
        <v>0</v>
      </c>
      <c r="I24" s="348"/>
    </row>
    <row r="25" spans="1:9" ht="15.6">
      <c r="A25" s="535"/>
      <c r="B25" s="59" t="s">
        <v>16</v>
      </c>
      <c r="C25" s="60" t="s">
        <v>115</v>
      </c>
      <c r="D25" s="154">
        <v>2</v>
      </c>
      <c r="E25" s="156"/>
      <c r="F25" s="404">
        <f t="shared" si="3"/>
        <v>0</v>
      </c>
      <c r="G25" s="455">
        <f t="shared" si="4"/>
        <v>0</v>
      </c>
      <c r="H25" s="456">
        <f t="shared" si="5"/>
        <v>0</v>
      </c>
      <c r="I25" s="348"/>
    </row>
    <row r="26" spans="1:9" ht="15.6">
      <c r="A26" s="535"/>
      <c r="B26" s="59" t="s">
        <v>16</v>
      </c>
      <c r="C26" s="60" t="s">
        <v>116</v>
      </c>
      <c r="D26" s="154">
        <v>2</v>
      </c>
      <c r="E26" s="156"/>
      <c r="F26" s="404">
        <f t="shared" si="3"/>
        <v>0</v>
      </c>
      <c r="G26" s="455">
        <f t="shared" si="4"/>
        <v>0</v>
      </c>
      <c r="H26" s="456">
        <f t="shared" si="5"/>
        <v>0</v>
      </c>
      <c r="I26" s="348"/>
    </row>
    <row r="27" spans="1:9" ht="15.6">
      <c r="A27" s="535"/>
      <c r="B27" s="59" t="s">
        <v>16</v>
      </c>
      <c r="C27" s="60" t="s">
        <v>117</v>
      </c>
      <c r="D27" s="154">
        <v>2</v>
      </c>
      <c r="E27" s="156"/>
      <c r="F27" s="404">
        <f t="shared" si="3"/>
        <v>0</v>
      </c>
      <c r="G27" s="455">
        <f t="shared" si="4"/>
        <v>0</v>
      </c>
      <c r="H27" s="456">
        <f t="shared" si="5"/>
        <v>0</v>
      </c>
      <c r="I27" s="348"/>
    </row>
    <row r="28" spans="1:9" ht="16.2" thickBot="1">
      <c r="A28" s="536"/>
      <c r="B28" s="61" t="s">
        <v>16</v>
      </c>
      <c r="C28" s="62" t="s">
        <v>118</v>
      </c>
      <c r="D28" s="155">
        <v>4</v>
      </c>
      <c r="E28" s="158"/>
      <c r="F28" s="407">
        <f t="shared" si="3"/>
        <v>0</v>
      </c>
      <c r="G28" s="457">
        <f t="shared" si="4"/>
        <v>0</v>
      </c>
      <c r="H28" s="458">
        <f t="shared" si="5"/>
        <v>0</v>
      </c>
      <c r="I28" s="348"/>
    </row>
    <row r="29" spans="1:8" ht="16.2" thickBot="1">
      <c r="A29" s="476" t="s">
        <v>100</v>
      </c>
      <c r="B29" s="477"/>
      <c r="C29" s="478"/>
      <c r="D29" s="478"/>
      <c r="E29" s="486">
        <f>SUM(E20:E28)</f>
        <v>0</v>
      </c>
      <c r="F29" s="487">
        <f>SUM(F20:F28)</f>
        <v>0</v>
      </c>
      <c r="G29" s="488">
        <f>SUM(G20:G28)</f>
        <v>0</v>
      </c>
      <c r="H29" s="489">
        <f>SUM(H20:H28)</f>
        <v>0</v>
      </c>
    </row>
    <row r="30" spans="2:8" ht="15" thickBot="1">
      <c r="B30" s="1"/>
      <c r="E30" s="431"/>
      <c r="F30" s="431"/>
      <c r="G30" s="431"/>
      <c r="H30" s="431"/>
    </row>
    <row r="31" spans="1:8" ht="16.8" thickBot="1">
      <c r="A31" s="467" t="s">
        <v>182</v>
      </c>
      <c r="B31" s="490"/>
      <c r="C31" s="473"/>
      <c r="D31" s="473"/>
      <c r="E31" s="466">
        <f>E8+E13+E17+E29</f>
        <v>0</v>
      </c>
      <c r="F31" s="491">
        <f>F8+F13+F17+F29</f>
        <v>0</v>
      </c>
      <c r="G31" s="466">
        <f>G8+G13+G17+G29</f>
        <v>0</v>
      </c>
      <c r="H31" s="466">
        <f>H8+H13+H17+H29</f>
        <v>0</v>
      </c>
    </row>
    <row r="32" spans="2:8" ht="15">
      <c r="B32" s="1"/>
      <c r="E32" s="431"/>
      <c r="F32" s="431"/>
      <c r="G32" s="431"/>
      <c r="H32" s="431"/>
    </row>
  </sheetData>
  <mergeCells count="2">
    <mergeCell ref="A11:A12"/>
    <mergeCell ref="A20:A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A2A90-C0FB-4D10-AA5E-0111859AEC0F}">
  <dimension ref="A2:I39"/>
  <sheetViews>
    <sheetView workbookViewId="0" topLeftCell="A26">
      <selection activeCell="E46" sqref="E46"/>
    </sheetView>
  </sheetViews>
  <sheetFormatPr defaultColWidth="9.140625" defaultRowHeight="15"/>
  <cols>
    <col min="1" max="1" width="12.8515625" style="0" customWidth="1"/>
    <col min="2" max="2" width="11.8515625" style="0" customWidth="1"/>
    <col min="3" max="3" width="17.00390625" style="0" customWidth="1"/>
    <col min="4" max="4" width="15.57421875" style="0" customWidth="1"/>
    <col min="5" max="5" width="12.00390625" style="0" customWidth="1"/>
    <col min="6" max="6" width="15.28125" style="0" customWidth="1"/>
    <col min="7" max="7" width="15.7109375" style="0" customWidth="1"/>
    <col min="8" max="8" width="16.00390625" style="0" customWidth="1"/>
    <col min="9" max="9" width="14.28125" style="0" customWidth="1"/>
  </cols>
  <sheetData>
    <row r="2" ht="18" thickBot="1">
      <c r="A2" s="63" t="s">
        <v>119</v>
      </c>
    </row>
    <row r="3" spans="1:9" ht="44.25" customHeight="1" thickBot="1">
      <c r="A3" s="159" t="s">
        <v>157</v>
      </c>
      <c r="B3" s="160" t="s">
        <v>171</v>
      </c>
      <c r="C3" s="161" t="s">
        <v>165</v>
      </c>
      <c r="D3" s="161" t="s">
        <v>166</v>
      </c>
      <c r="E3" s="118" t="s">
        <v>160</v>
      </c>
      <c r="F3" s="119" t="s">
        <v>161</v>
      </c>
      <c r="G3" s="126" t="s">
        <v>162</v>
      </c>
      <c r="H3" s="126" t="s">
        <v>163</v>
      </c>
      <c r="I3" s="130" t="s">
        <v>279</v>
      </c>
    </row>
    <row r="4" spans="1:9" ht="15.6">
      <c r="A4" s="64" t="s">
        <v>120</v>
      </c>
      <c r="B4" s="65" t="s">
        <v>16</v>
      </c>
      <c r="C4" s="65" t="s">
        <v>121</v>
      </c>
      <c r="D4" s="163">
        <v>8</v>
      </c>
      <c r="E4" s="413"/>
      <c r="F4" s="459">
        <f>E4*1.21</f>
        <v>0</v>
      </c>
      <c r="G4" s="424">
        <f>E4*D4</f>
        <v>0</v>
      </c>
      <c r="H4" s="425">
        <f>G4*1.21</f>
        <v>0</v>
      </c>
      <c r="I4" s="348"/>
    </row>
    <row r="5" spans="1:9" ht="15.6">
      <c r="A5" s="66"/>
      <c r="B5" s="67" t="s">
        <v>14</v>
      </c>
      <c r="C5" s="67" t="s">
        <v>121</v>
      </c>
      <c r="D5" s="164">
        <v>8</v>
      </c>
      <c r="E5" s="422"/>
      <c r="F5" s="423">
        <f aca="true" t="shared" si="0" ref="F5:F35">E5*1.21</f>
        <v>0</v>
      </c>
      <c r="G5" s="424">
        <f aca="true" t="shared" si="1" ref="G5:G35">E5*D5</f>
        <v>0</v>
      </c>
      <c r="H5" s="425">
        <f aca="true" t="shared" si="2" ref="H5:H35">G5*1.21</f>
        <v>0</v>
      </c>
      <c r="I5" s="348"/>
    </row>
    <row r="6" spans="1:9" ht="16.2" thickBot="1">
      <c r="A6" s="68"/>
      <c r="B6" s="69" t="s">
        <v>76</v>
      </c>
      <c r="C6" s="69" t="s">
        <v>121</v>
      </c>
      <c r="D6" s="165">
        <v>8</v>
      </c>
      <c r="E6" s="434"/>
      <c r="F6" s="435">
        <f t="shared" si="0"/>
        <v>0</v>
      </c>
      <c r="G6" s="436">
        <f t="shared" si="1"/>
        <v>0</v>
      </c>
      <c r="H6" s="437">
        <f t="shared" si="2"/>
        <v>0</v>
      </c>
      <c r="I6" s="348"/>
    </row>
    <row r="7" spans="1:9" ht="15.6">
      <c r="A7" s="70" t="s">
        <v>122</v>
      </c>
      <c r="B7" s="71" t="s">
        <v>16</v>
      </c>
      <c r="C7" s="71" t="s">
        <v>42</v>
      </c>
      <c r="D7" s="166">
        <v>2</v>
      </c>
      <c r="E7" s="413"/>
      <c r="F7" s="414">
        <f t="shared" si="0"/>
        <v>0</v>
      </c>
      <c r="G7" s="415">
        <f t="shared" si="1"/>
        <v>0</v>
      </c>
      <c r="H7" s="414">
        <f t="shared" si="2"/>
        <v>0</v>
      </c>
      <c r="I7" s="348"/>
    </row>
    <row r="8" spans="1:9" ht="15.6">
      <c r="A8" s="66"/>
      <c r="B8" s="67" t="s">
        <v>16</v>
      </c>
      <c r="C8" s="67" t="s">
        <v>43</v>
      </c>
      <c r="D8" s="164">
        <v>2</v>
      </c>
      <c r="E8" s="422"/>
      <c r="F8" s="423">
        <f t="shared" si="0"/>
        <v>0</v>
      </c>
      <c r="G8" s="424">
        <f t="shared" si="1"/>
        <v>0</v>
      </c>
      <c r="H8" s="425">
        <f t="shared" si="2"/>
        <v>0</v>
      </c>
      <c r="I8" s="348"/>
    </row>
    <row r="9" spans="1:9" ht="15.6">
      <c r="A9" s="66"/>
      <c r="B9" s="67" t="s">
        <v>76</v>
      </c>
      <c r="C9" s="67" t="s">
        <v>42</v>
      </c>
      <c r="D9" s="164">
        <v>2</v>
      </c>
      <c r="E9" s="422"/>
      <c r="F9" s="423">
        <f t="shared" si="0"/>
        <v>0</v>
      </c>
      <c r="G9" s="424">
        <f t="shared" si="1"/>
        <v>0</v>
      </c>
      <c r="H9" s="425">
        <f t="shared" si="2"/>
        <v>0</v>
      </c>
      <c r="I9" s="348"/>
    </row>
    <row r="10" spans="1:9" ht="15.6">
      <c r="A10" s="66"/>
      <c r="B10" s="67" t="s">
        <v>76</v>
      </c>
      <c r="C10" s="67" t="s">
        <v>43</v>
      </c>
      <c r="D10" s="164">
        <v>2</v>
      </c>
      <c r="E10" s="422"/>
      <c r="F10" s="423">
        <f t="shared" si="0"/>
        <v>0</v>
      </c>
      <c r="G10" s="424">
        <f t="shared" si="1"/>
        <v>0</v>
      </c>
      <c r="H10" s="425">
        <f t="shared" si="2"/>
        <v>0</v>
      </c>
      <c r="I10" s="348"/>
    </row>
    <row r="11" spans="1:9" ht="15.6">
      <c r="A11" s="66"/>
      <c r="B11" s="67" t="s">
        <v>14</v>
      </c>
      <c r="C11" s="67" t="s">
        <v>123</v>
      </c>
      <c r="D11" s="164">
        <v>2</v>
      </c>
      <c r="E11" s="422"/>
      <c r="F11" s="423">
        <f t="shared" si="0"/>
        <v>0</v>
      </c>
      <c r="G11" s="424">
        <f t="shared" si="1"/>
        <v>0</v>
      </c>
      <c r="H11" s="425">
        <f t="shared" si="2"/>
        <v>0</v>
      </c>
      <c r="I11" s="348"/>
    </row>
    <row r="12" spans="1:9" ht="16.2" thickBot="1">
      <c r="A12" s="68"/>
      <c r="B12" s="69" t="s">
        <v>14</v>
      </c>
      <c r="C12" s="69" t="s">
        <v>124</v>
      </c>
      <c r="D12" s="165">
        <v>2</v>
      </c>
      <c r="E12" s="416"/>
      <c r="F12" s="417">
        <f t="shared" si="0"/>
        <v>0</v>
      </c>
      <c r="G12" s="418">
        <f t="shared" si="1"/>
        <v>0</v>
      </c>
      <c r="H12" s="419">
        <f t="shared" si="2"/>
        <v>0</v>
      </c>
      <c r="I12" s="348"/>
    </row>
    <row r="13" spans="1:9" ht="15.6">
      <c r="A13" s="70" t="s">
        <v>125</v>
      </c>
      <c r="B13" s="71" t="s">
        <v>16</v>
      </c>
      <c r="C13" s="71" t="s">
        <v>126</v>
      </c>
      <c r="D13" s="166">
        <v>2</v>
      </c>
      <c r="E13" s="413"/>
      <c r="F13" s="414">
        <f t="shared" si="0"/>
        <v>0</v>
      </c>
      <c r="G13" s="415">
        <f t="shared" si="1"/>
        <v>0</v>
      </c>
      <c r="H13" s="414">
        <f t="shared" si="2"/>
        <v>0</v>
      </c>
      <c r="I13" s="348"/>
    </row>
    <row r="14" spans="1:9" ht="15.6">
      <c r="A14" s="66"/>
      <c r="B14" s="67" t="s">
        <v>16</v>
      </c>
      <c r="C14" s="67" t="s">
        <v>127</v>
      </c>
      <c r="D14" s="164">
        <v>2</v>
      </c>
      <c r="E14" s="422"/>
      <c r="F14" s="423">
        <f t="shared" si="0"/>
        <v>0</v>
      </c>
      <c r="G14" s="424">
        <f t="shared" si="1"/>
        <v>0</v>
      </c>
      <c r="H14" s="425">
        <f t="shared" si="2"/>
        <v>0</v>
      </c>
      <c r="I14" s="348"/>
    </row>
    <row r="15" spans="1:9" ht="15.6">
      <c r="A15" s="66"/>
      <c r="B15" s="67" t="s">
        <v>16</v>
      </c>
      <c r="C15" s="67" t="s">
        <v>128</v>
      </c>
      <c r="D15" s="164">
        <v>2</v>
      </c>
      <c r="E15" s="422"/>
      <c r="F15" s="423">
        <f t="shared" si="0"/>
        <v>0</v>
      </c>
      <c r="G15" s="424">
        <f t="shared" si="1"/>
        <v>0</v>
      </c>
      <c r="H15" s="425">
        <f t="shared" si="2"/>
        <v>0</v>
      </c>
      <c r="I15" s="348"/>
    </row>
    <row r="16" spans="1:9" ht="15.6">
      <c r="A16" s="66"/>
      <c r="B16" s="67" t="s">
        <v>16</v>
      </c>
      <c r="C16" s="67" t="s">
        <v>121</v>
      </c>
      <c r="D16" s="164">
        <v>2</v>
      </c>
      <c r="E16" s="422"/>
      <c r="F16" s="423">
        <f t="shared" si="0"/>
        <v>0</v>
      </c>
      <c r="G16" s="424">
        <f t="shared" si="1"/>
        <v>0</v>
      </c>
      <c r="H16" s="425">
        <f t="shared" si="2"/>
        <v>0</v>
      </c>
      <c r="I16" s="348"/>
    </row>
    <row r="17" spans="1:9" ht="15.6">
      <c r="A17" s="66"/>
      <c r="B17" s="67" t="s">
        <v>76</v>
      </c>
      <c r="C17" s="67" t="s">
        <v>126</v>
      </c>
      <c r="D17" s="164">
        <v>2</v>
      </c>
      <c r="E17" s="422"/>
      <c r="F17" s="423">
        <f t="shared" si="0"/>
        <v>0</v>
      </c>
      <c r="G17" s="424">
        <f t="shared" si="1"/>
        <v>0</v>
      </c>
      <c r="H17" s="425">
        <f t="shared" si="2"/>
        <v>0</v>
      </c>
      <c r="I17" s="348"/>
    </row>
    <row r="18" spans="1:9" ht="15.6">
      <c r="A18" s="66"/>
      <c r="B18" s="67" t="s">
        <v>76</v>
      </c>
      <c r="C18" s="67" t="s">
        <v>127</v>
      </c>
      <c r="D18" s="164">
        <v>2</v>
      </c>
      <c r="E18" s="422"/>
      <c r="F18" s="423">
        <f t="shared" si="0"/>
        <v>0</v>
      </c>
      <c r="G18" s="424">
        <f t="shared" si="1"/>
        <v>0</v>
      </c>
      <c r="H18" s="425">
        <f t="shared" si="2"/>
        <v>0</v>
      </c>
      <c r="I18" s="348"/>
    </row>
    <row r="19" spans="1:9" ht="15.6">
      <c r="A19" s="66"/>
      <c r="B19" s="67" t="s">
        <v>76</v>
      </c>
      <c r="C19" s="67" t="s">
        <v>128</v>
      </c>
      <c r="D19" s="164">
        <v>2</v>
      </c>
      <c r="E19" s="422"/>
      <c r="F19" s="423">
        <f t="shared" si="0"/>
        <v>0</v>
      </c>
      <c r="G19" s="424">
        <f t="shared" si="1"/>
        <v>0</v>
      </c>
      <c r="H19" s="425">
        <f t="shared" si="2"/>
        <v>0</v>
      </c>
      <c r="I19" s="348"/>
    </row>
    <row r="20" spans="1:9" ht="15.6">
      <c r="A20" s="66"/>
      <c r="B20" s="67" t="s">
        <v>76</v>
      </c>
      <c r="C20" s="67" t="s">
        <v>121</v>
      </c>
      <c r="D20" s="164">
        <v>2</v>
      </c>
      <c r="E20" s="422"/>
      <c r="F20" s="423">
        <f t="shared" si="0"/>
        <v>0</v>
      </c>
      <c r="G20" s="424">
        <f t="shared" si="1"/>
        <v>0</v>
      </c>
      <c r="H20" s="425">
        <f t="shared" si="2"/>
        <v>0</v>
      </c>
      <c r="I20" s="348"/>
    </row>
    <row r="21" spans="1:9" ht="15.6">
      <c r="A21" s="66"/>
      <c r="B21" s="67" t="s">
        <v>14</v>
      </c>
      <c r="C21" s="67" t="s">
        <v>126</v>
      </c>
      <c r="D21" s="164">
        <v>2</v>
      </c>
      <c r="E21" s="422"/>
      <c r="F21" s="423">
        <f t="shared" si="0"/>
        <v>0</v>
      </c>
      <c r="G21" s="424">
        <f t="shared" si="1"/>
        <v>0</v>
      </c>
      <c r="H21" s="425">
        <f t="shared" si="2"/>
        <v>0</v>
      </c>
      <c r="I21" s="348"/>
    </row>
    <row r="22" spans="1:9" ht="15.6">
      <c r="A22" s="66"/>
      <c r="B22" s="67" t="s">
        <v>14</v>
      </c>
      <c r="C22" s="67" t="s">
        <v>127</v>
      </c>
      <c r="D22" s="164">
        <v>2</v>
      </c>
      <c r="E22" s="422"/>
      <c r="F22" s="423">
        <f t="shared" si="0"/>
        <v>0</v>
      </c>
      <c r="G22" s="424">
        <f t="shared" si="1"/>
        <v>0</v>
      </c>
      <c r="H22" s="425">
        <f t="shared" si="2"/>
        <v>0</v>
      </c>
      <c r="I22" s="348"/>
    </row>
    <row r="23" spans="1:9" ht="15.6">
      <c r="A23" s="66"/>
      <c r="B23" s="67" t="s">
        <v>14</v>
      </c>
      <c r="C23" s="67" t="s">
        <v>128</v>
      </c>
      <c r="D23" s="164">
        <v>2</v>
      </c>
      <c r="E23" s="422"/>
      <c r="F23" s="423">
        <f t="shared" si="0"/>
        <v>0</v>
      </c>
      <c r="G23" s="424">
        <f t="shared" si="1"/>
        <v>0</v>
      </c>
      <c r="H23" s="425">
        <f t="shared" si="2"/>
        <v>0</v>
      </c>
      <c r="I23" s="348"/>
    </row>
    <row r="24" spans="1:9" ht="16.2" thickBot="1">
      <c r="A24" s="68"/>
      <c r="B24" s="69" t="s">
        <v>14</v>
      </c>
      <c r="C24" s="69" t="s">
        <v>121</v>
      </c>
      <c r="D24" s="165">
        <v>2</v>
      </c>
      <c r="E24" s="416"/>
      <c r="F24" s="417">
        <f t="shared" si="0"/>
        <v>0</v>
      </c>
      <c r="G24" s="418">
        <f t="shared" si="1"/>
        <v>0</v>
      </c>
      <c r="H24" s="419">
        <f t="shared" si="2"/>
        <v>0</v>
      </c>
      <c r="I24" s="348"/>
    </row>
    <row r="25" spans="1:9" ht="15.6">
      <c r="A25" s="72" t="s">
        <v>129</v>
      </c>
      <c r="B25" s="73" t="s">
        <v>16</v>
      </c>
      <c r="C25" s="92" t="s">
        <v>123</v>
      </c>
      <c r="D25" s="167">
        <v>2</v>
      </c>
      <c r="E25" s="413"/>
      <c r="F25" s="414">
        <f t="shared" si="0"/>
        <v>0</v>
      </c>
      <c r="G25" s="415">
        <f t="shared" si="1"/>
        <v>0</v>
      </c>
      <c r="H25" s="414">
        <f t="shared" si="2"/>
        <v>0</v>
      </c>
      <c r="I25" s="348"/>
    </row>
    <row r="26" spans="1:9" ht="15.6">
      <c r="A26" s="74"/>
      <c r="B26" s="75" t="s">
        <v>16</v>
      </c>
      <c r="C26" s="93" t="s">
        <v>124</v>
      </c>
      <c r="D26" s="168">
        <v>2</v>
      </c>
      <c r="E26" s="422"/>
      <c r="F26" s="423">
        <f t="shared" si="0"/>
        <v>0</v>
      </c>
      <c r="G26" s="424">
        <f t="shared" si="1"/>
        <v>0</v>
      </c>
      <c r="H26" s="425">
        <f t="shared" si="2"/>
        <v>0</v>
      </c>
      <c r="I26" s="348"/>
    </row>
    <row r="27" spans="1:9" ht="15.6">
      <c r="A27" s="74"/>
      <c r="B27" s="75" t="s">
        <v>76</v>
      </c>
      <c r="C27" s="93" t="s">
        <v>123</v>
      </c>
      <c r="D27" s="168">
        <v>1</v>
      </c>
      <c r="E27" s="422"/>
      <c r="F27" s="423">
        <f t="shared" si="0"/>
        <v>0</v>
      </c>
      <c r="G27" s="424">
        <f t="shared" si="1"/>
        <v>0</v>
      </c>
      <c r="H27" s="425">
        <f t="shared" si="2"/>
        <v>0</v>
      </c>
      <c r="I27" s="348"/>
    </row>
    <row r="28" spans="1:9" ht="16.2" thickBot="1">
      <c r="A28" s="76"/>
      <c r="B28" s="77" t="s">
        <v>76</v>
      </c>
      <c r="C28" s="94" t="s">
        <v>124</v>
      </c>
      <c r="D28" s="169">
        <v>1</v>
      </c>
      <c r="E28" s="416"/>
      <c r="F28" s="417">
        <f t="shared" si="0"/>
        <v>0</v>
      </c>
      <c r="G28" s="418">
        <f t="shared" si="1"/>
        <v>0</v>
      </c>
      <c r="H28" s="419">
        <f t="shared" si="2"/>
        <v>0</v>
      </c>
      <c r="I28" s="348"/>
    </row>
    <row r="29" spans="1:9" ht="15.6">
      <c r="A29" s="70" t="s">
        <v>130</v>
      </c>
      <c r="B29" s="71" t="s">
        <v>16</v>
      </c>
      <c r="C29" s="91" t="s">
        <v>18</v>
      </c>
      <c r="D29" s="170">
        <v>1</v>
      </c>
      <c r="E29" s="413"/>
      <c r="F29" s="414">
        <f t="shared" si="0"/>
        <v>0</v>
      </c>
      <c r="G29" s="415">
        <f t="shared" si="1"/>
        <v>0</v>
      </c>
      <c r="H29" s="414">
        <f t="shared" si="2"/>
        <v>0</v>
      </c>
      <c r="I29" s="348"/>
    </row>
    <row r="30" spans="1:9" ht="15.6">
      <c r="A30" s="66"/>
      <c r="B30" s="67" t="s">
        <v>76</v>
      </c>
      <c r="C30" s="89" t="s">
        <v>121</v>
      </c>
      <c r="D30" s="171">
        <v>1</v>
      </c>
      <c r="E30" s="422"/>
      <c r="F30" s="423">
        <f t="shared" si="0"/>
        <v>0</v>
      </c>
      <c r="G30" s="424">
        <f t="shared" si="1"/>
        <v>0</v>
      </c>
      <c r="H30" s="425">
        <f t="shared" si="2"/>
        <v>0</v>
      </c>
      <c r="I30" s="348"/>
    </row>
    <row r="31" spans="1:9" ht="16.2" thickBot="1">
      <c r="A31" s="68"/>
      <c r="B31" s="69" t="s">
        <v>14</v>
      </c>
      <c r="C31" s="90" t="s">
        <v>18</v>
      </c>
      <c r="D31" s="172">
        <v>1</v>
      </c>
      <c r="E31" s="416"/>
      <c r="F31" s="417">
        <f t="shared" si="0"/>
        <v>0</v>
      </c>
      <c r="G31" s="418">
        <f t="shared" si="1"/>
        <v>0</v>
      </c>
      <c r="H31" s="419">
        <f t="shared" si="2"/>
        <v>0</v>
      </c>
      <c r="I31" s="348"/>
    </row>
    <row r="32" spans="1:9" ht="15.6">
      <c r="A32" s="78" t="s">
        <v>131</v>
      </c>
      <c r="B32" s="71" t="s">
        <v>16</v>
      </c>
      <c r="C32" s="71" t="s">
        <v>19</v>
      </c>
      <c r="D32" s="166">
        <v>1</v>
      </c>
      <c r="E32" s="413"/>
      <c r="F32" s="414">
        <f t="shared" si="0"/>
        <v>0</v>
      </c>
      <c r="G32" s="415">
        <f t="shared" si="1"/>
        <v>0</v>
      </c>
      <c r="H32" s="414">
        <f t="shared" si="2"/>
        <v>0</v>
      </c>
      <c r="I32" s="348"/>
    </row>
    <row r="33" spans="1:9" ht="16.2" thickBot="1">
      <c r="A33" s="68"/>
      <c r="B33" s="69" t="s">
        <v>76</v>
      </c>
      <c r="C33" s="69" t="s">
        <v>19</v>
      </c>
      <c r="D33" s="165">
        <v>1</v>
      </c>
      <c r="E33" s="416"/>
      <c r="F33" s="417">
        <f t="shared" si="0"/>
        <v>0</v>
      </c>
      <c r="G33" s="418">
        <f t="shared" si="1"/>
        <v>0</v>
      </c>
      <c r="H33" s="419">
        <f t="shared" si="2"/>
        <v>0</v>
      </c>
      <c r="I33" s="348"/>
    </row>
    <row r="34" spans="1:9" ht="16.2" thickBot="1">
      <c r="A34" s="79" t="s">
        <v>99</v>
      </c>
      <c r="B34" s="80" t="s">
        <v>16</v>
      </c>
      <c r="C34" s="80" t="s">
        <v>132</v>
      </c>
      <c r="D34" s="173">
        <v>2</v>
      </c>
      <c r="E34" s="433"/>
      <c r="F34" s="425">
        <f t="shared" si="0"/>
        <v>0</v>
      </c>
      <c r="G34" s="424">
        <f t="shared" si="1"/>
        <v>0</v>
      </c>
      <c r="H34" s="425">
        <f t="shared" si="2"/>
        <v>0</v>
      </c>
      <c r="I34" s="348"/>
    </row>
    <row r="35" spans="1:9" ht="16.2" thickBot="1">
      <c r="A35" s="81" t="s">
        <v>133</v>
      </c>
      <c r="B35" s="82" t="s">
        <v>14</v>
      </c>
      <c r="C35" s="82" t="s">
        <v>18</v>
      </c>
      <c r="D35" s="174">
        <v>2</v>
      </c>
      <c r="E35" s="416"/>
      <c r="F35" s="417">
        <f t="shared" si="0"/>
        <v>0</v>
      </c>
      <c r="G35" s="430">
        <f t="shared" si="1"/>
        <v>0</v>
      </c>
      <c r="H35" s="417">
        <f t="shared" si="2"/>
        <v>0</v>
      </c>
      <c r="I35" s="348"/>
    </row>
    <row r="36" spans="1:8" ht="16.2" thickBot="1">
      <c r="A36" s="76"/>
      <c r="B36" s="83"/>
      <c r="C36" s="83"/>
      <c r="D36" s="83"/>
      <c r="E36" s="460"/>
      <c r="F36" s="460"/>
      <c r="G36" s="460"/>
      <c r="H36" s="460"/>
    </row>
    <row r="37" spans="1:8" ht="16.8" thickBot="1">
      <c r="A37" s="492" t="s">
        <v>181</v>
      </c>
      <c r="B37" s="490"/>
      <c r="C37" s="473"/>
      <c r="D37" s="493">
        <f>SUM(D4:D35)</f>
        <v>75</v>
      </c>
      <c r="E37" s="466">
        <f>SUM(E4:E35)</f>
        <v>0</v>
      </c>
      <c r="F37" s="494">
        <f>SUM(F4:F35)</f>
        <v>0</v>
      </c>
      <c r="G37" s="466">
        <f>SUM(G4:G35)</f>
        <v>0</v>
      </c>
      <c r="H37" s="495">
        <f>SUM(H4:H35)</f>
        <v>0</v>
      </c>
    </row>
    <row r="38" spans="5:8" ht="15">
      <c r="E38" s="431"/>
      <c r="F38" s="431"/>
      <c r="G38" s="431"/>
      <c r="H38" s="431"/>
    </row>
    <row r="39" spans="5:8" ht="15">
      <c r="E39" s="431"/>
      <c r="F39" s="431"/>
      <c r="G39" s="431"/>
      <c r="H39" s="431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7D9AA-55DD-489E-BBCD-0E0C1B44ECB9}">
  <dimension ref="A1:L34"/>
  <sheetViews>
    <sheetView workbookViewId="0" topLeftCell="A17">
      <selection activeCell="F36" sqref="F36"/>
    </sheetView>
  </sheetViews>
  <sheetFormatPr defaultColWidth="9.140625" defaultRowHeight="15"/>
  <cols>
    <col min="1" max="1" width="12.57421875" style="0" customWidth="1"/>
    <col min="2" max="2" width="13.8515625" style="0" customWidth="1"/>
    <col min="3" max="3" width="8.28125" style="0" customWidth="1"/>
    <col min="4" max="4" width="15.8515625" style="0" customWidth="1"/>
    <col min="5" max="5" width="19.140625" style="0" customWidth="1"/>
    <col min="6" max="6" width="17.140625" style="0" customWidth="1"/>
    <col min="7" max="7" width="16.57421875" style="0" customWidth="1"/>
    <col min="8" max="8" width="16.00390625" style="0" customWidth="1"/>
    <col min="9" max="9" width="17.7109375" style="0" customWidth="1"/>
  </cols>
  <sheetData>
    <row r="1" spans="1:4" ht="17.4">
      <c r="A1" s="63" t="s">
        <v>134</v>
      </c>
      <c r="D1" s="1"/>
    </row>
    <row r="2" spans="1:4" ht="16.2" thickBot="1">
      <c r="A2" s="56" t="s">
        <v>135</v>
      </c>
      <c r="D2" s="1"/>
    </row>
    <row r="3" spans="1:9" ht="40.8" thickBot="1">
      <c r="A3" s="206" t="s">
        <v>173</v>
      </c>
      <c r="B3" s="207" t="s">
        <v>156</v>
      </c>
      <c r="C3" s="206" t="s">
        <v>168</v>
      </c>
      <c r="D3" s="208" t="s">
        <v>166</v>
      </c>
      <c r="E3" s="201" t="s">
        <v>160</v>
      </c>
      <c r="F3" s="198" t="s">
        <v>169</v>
      </c>
      <c r="G3" s="130" t="s">
        <v>162</v>
      </c>
      <c r="H3" s="131" t="s">
        <v>170</v>
      </c>
      <c r="I3" s="130" t="s">
        <v>279</v>
      </c>
    </row>
    <row r="4" spans="1:9" ht="15.6">
      <c r="A4" s="540" t="s">
        <v>136</v>
      </c>
      <c r="B4" s="13" t="s">
        <v>137</v>
      </c>
      <c r="C4" s="14" t="s">
        <v>7</v>
      </c>
      <c r="D4" s="14">
        <v>3</v>
      </c>
      <c r="E4" s="204"/>
      <c r="F4" s="149">
        <f>E4*1.21</f>
        <v>0</v>
      </c>
      <c r="G4" s="151">
        <f>D4*E4</f>
        <v>0</v>
      </c>
      <c r="H4" s="343">
        <f>D4*F4</f>
        <v>0</v>
      </c>
      <c r="I4" s="348"/>
    </row>
    <row r="5" spans="1:9" ht="16.2" thickBot="1">
      <c r="A5" s="541"/>
      <c r="B5" s="16" t="s">
        <v>138</v>
      </c>
      <c r="C5" s="17" t="s">
        <v>14</v>
      </c>
      <c r="D5" s="17">
        <v>6</v>
      </c>
      <c r="E5" s="205"/>
      <c r="F5" s="150">
        <f aca="true" t="shared" si="0" ref="F5:F7">E5*1.21</f>
        <v>0</v>
      </c>
      <c r="G5" s="152">
        <f aca="true" t="shared" si="1" ref="G5:G7">D5*E5</f>
        <v>0</v>
      </c>
      <c r="H5" s="346">
        <f aca="true" t="shared" si="2" ref="H5:H7">D5*F5</f>
        <v>0</v>
      </c>
      <c r="I5" s="348"/>
    </row>
    <row r="6" spans="1:9" ht="15.6">
      <c r="A6" s="542" t="s">
        <v>139</v>
      </c>
      <c r="B6" s="13" t="s">
        <v>137</v>
      </c>
      <c r="C6" s="14" t="s">
        <v>7</v>
      </c>
      <c r="D6" s="14">
        <v>3</v>
      </c>
      <c r="E6" s="204"/>
      <c r="F6" s="149">
        <f t="shared" si="0"/>
        <v>0</v>
      </c>
      <c r="G6" s="151">
        <f t="shared" si="1"/>
        <v>0</v>
      </c>
      <c r="H6" s="343">
        <f t="shared" si="2"/>
        <v>0</v>
      </c>
      <c r="I6" s="348"/>
    </row>
    <row r="7" spans="1:9" ht="16.2" thickBot="1">
      <c r="A7" s="543"/>
      <c r="B7" s="16" t="s">
        <v>138</v>
      </c>
      <c r="C7" s="17" t="s">
        <v>14</v>
      </c>
      <c r="D7" s="17">
        <v>6</v>
      </c>
      <c r="E7" s="205"/>
      <c r="F7" s="150">
        <f t="shared" si="0"/>
        <v>0</v>
      </c>
      <c r="G7" s="152">
        <f t="shared" si="1"/>
        <v>0</v>
      </c>
      <c r="H7" s="346">
        <f t="shared" si="2"/>
        <v>0</v>
      </c>
      <c r="I7" s="348"/>
    </row>
    <row r="8" spans="4:8" ht="15" thickBot="1">
      <c r="D8" s="1"/>
      <c r="E8" s="144">
        <f>E4+E5+E6+E7</f>
        <v>0</v>
      </c>
      <c r="F8" s="145">
        <f>F4+F5+F6+F7</f>
        <v>0</v>
      </c>
      <c r="G8" s="146">
        <f>G4+G5+G6+G7</f>
        <v>0</v>
      </c>
      <c r="H8" s="146">
        <f>H4+H5+H6+H7</f>
        <v>0</v>
      </c>
    </row>
    <row r="9" spans="4:8" ht="15">
      <c r="D9" s="116"/>
      <c r="E9" s="199"/>
      <c r="F9" s="200"/>
      <c r="G9" s="162"/>
      <c r="H9" s="162"/>
    </row>
    <row r="10" spans="1:4" ht="16.2" thickBot="1">
      <c r="A10" s="105" t="s">
        <v>140</v>
      </c>
      <c r="D10" s="1"/>
    </row>
    <row r="11" spans="1:9" ht="40.8" thickBot="1">
      <c r="A11" s="159" t="s">
        <v>173</v>
      </c>
      <c r="B11" s="160" t="s">
        <v>165</v>
      </c>
      <c r="C11" s="161" t="s">
        <v>168</v>
      </c>
      <c r="D11" s="209" t="s">
        <v>166</v>
      </c>
      <c r="E11" s="135" t="s">
        <v>160</v>
      </c>
      <c r="F11" s="136" t="s">
        <v>169</v>
      </c>
      <c r="G11" s="126" t="s">
        <v>162</v>
      </c>
      <c r="H11" s="129" t="s">
        <v>170</v>
      </c>
      <c r="I11" s="130" t="s">
        <v>279</v>
      </c>
    </row>
    <row r="12" spans="1:9" ht="15.6">
      <c r="A12" s="544" t="s">
        <v>141</v>
      </c>
      <c r="B12" s="18" t="s">
        <v>6</v>
      </c>
      <c r="C12" s="19" t="s">
        <v>7</v>
      </c>
      <c r="D12" s="19">
        <v>8</v>
      </c>
      <c r="E12" s="202"/>
      <c r="F12" s="179">
        <f>E12*1.21</f>
        <v>0</v>
      </c>
      <c r="G12" s="140">
        <f>D12*E12</f>
        <v>0</v>
      </c>
      <c r="H12" s="345">
        <f>D12*F12</f>
        <v>0</v>
      </c>
      <c r="I12" s="348"/>
    </row>
    <row r="13" spans="1:9" ht="15.6">
      <c r="A13" s="544"/>
      <c r="B13" s="2" t="s">
        <v>18</v>
      </c>
      <c r="C13" s="3" t="s">
        <v>14</v>
      </c>
      <c r="D13" s="3">
        <v>4</v>
      </c>
      <c r="E13" s="182"/>
      <c r="F13" s="183">
        <f aca="true" t="shared" si="3" ref="F13:F14">E13*1.21</f>
        <v>0</v>
      </c>
      <c r="G13" s="140">
        <f aca="true" t="shared" si="4" ref="G13:G14">D13*E13</f>
        <v>0</v>
      </c>
      <c r="H13" s="345">
        <f>D13*F13</f>
        <v>0</v>
      </c>
      <c r="I13" s="348"/>
    </row>
    <row r="14" spans="1:9" ht="16.2" thickBot="1">
      <c r="A14" s="545"/>
      <c r="B14" s="16" t="s">
        <v>19</v>
      </c>
      <c r="C14" s="17" t="s">
        <v>16</v>
      </c>
      <c r="D14" s="17">
        <v>4</v>
      </c>
      <c r="E14" s="138"/>
      <c r="F14" s="189">
        <f t="shared" si="3"/>
        <v>0</v>
      </c>
      <c r="G14" s="190">
        <f t="shared" si="4"/>
        <v>0</v>
      </c>
      <c r="H14" s="344">
        <f aca="true" t="shared" si="5" ref="H14">D14*F14</f>
        <v>0</v>
      </c>
      <c r="I14" s="348"/>
    </row>
    <row r="15" spans="4:8" ht="15" thickBot="1">
      <c r="D15" s="116"/>
      <c r="E15" s="144">
        <f>E12+E13+E14</f>
        <v>0</v>
      </c>
      <c r="F15" s="145">
        <f>F12+F13+F14</f>
        <v>0</v>
      </c>
      <c r="G15" s="146">
        <f>G12+G13+G14</f>
        <v>0</v>
      </c>
      <c r="H15" s="146">
        <f>H12+H13+H14</f>
        <v>0</v>
      </c>
    </row>
    <row r="16" spans="4:6" ht="15">
      <c r="D16" s="116"/>
      <c r="F16" s="127"/>
    </row>
    <row r="17" spans="1:4" ht="16.2" thickBot="1">
      <c r="A17" s="56" t="s">
        <v>142</v>
      </c>
      <c r="D17" s="1"/>
    </row>
    <row r="18" spans="1:9" ht="40.8" thickBot="1">
      <c r="A18" s="206" t="s">
        <v>173</v>
      </c>
      <c r="B18" s="207" t="s">
        <v>165</v>
      </c>
      <c r="C18" s="206" t="s">
        <v>168</v>
      </c>
      <c r="D18" s="208" t="s">
        <v>166</v>
      </c>
      <c r="E18" s="201" t="s">
        <v>160</v>
      </c>
      <c r="F18" s="198" t="s">
        <v>169</v>
      </c>
      <c r="G18" s="130" t="s">
        <v>162</v>
      </c>
      <c r="H18" s="131" t="s">
        <v>170</v>
      </c>
      <c r="I18" s="130" t="s">
        <v>279</v>
      </c>
    </row>
    <row r="19" spans="1:9" ht="15.6">
      <c r="A19" s="537" t="s">
        <v>143</v>
      </c>
      <c r="B19" s="12" t="s">
        <v>144</v>
      </c>
      <c r="C19" s="14" t="s">
        <v>7</v>
      </c>
      <c r="D19" s="14">
        <v>1</v>
      </c>
      <c r="E19" s="204"/>
      <c r="F19" s="401">
        <f>E19*1.21</f>
        <v>0</v>
      </c>
      <c r="G19" s="443">
        <f>D19*E19</f>
        <v>0</v>
      </c>
      <c r="H19" s="444">
        <f>D19*F19</f>
        <v>0</v>
      </c>
      <c r="I19" s="348"/>
    </row>
    <row r="20" spans="1:9" ht="15.6">
      <c r="A20" s="538"/>
      <c r="B20" s="195" t="s">
        <v>145</v>
      </c>
      <c r="C20" s="3" t="s">
        <v>7</v>
      </c>
      <c r="D20" s="3">
        <v>2</v>
      </c>
      <c r="E20" s="203"/>
      <c r="F20" s="404">
        <f aca="true" t="shared" si="6" ref="F20:F30">E20*1.21</f>
        <v>0</v>
      </c>
      <c r="G20" s="455">
        <f aca="true" t="shared" si="7" ref="G20:G30">D20*E20</f>
        <v>0</v>
      </c>
      <c r="H20" s="456">
        <f aca="true" t="shared" si="8" ref="H20:H30">D20*F20</f>
        <v>0</v>
      </c>
      <c r="I20" s="348"/>
    </row>
    <row r="21" spans="1:9" ht="15.6">
      <c r="A21" s="538"/>
      <c r="B21" s="195" t="s">
        <v>146</v>
      </c>
      <c r="C21" s="3" t="s">
        <v>7</v>
      </c>
      <c r="D21" s="3">
        <v>1</v>
      </c>
      <c r="E21" s="203"/>
      <c r="F21" s="404">
        <f t="shared" si="6"/>
        <v>0</v>
      </c>
      <c r="G21" s="455">
        <f t="shared" si="7"/>
        <v>0</v>
      </c>
      <c r="H21" s="456">
        <f t="shared" si="8"/>
        <v>0</v>
      </c>
      <c r="I21" s="348"/>
    </row>
    <row r="22" spans="1:9" ht="15.6">
      <c r="A22" s="538"/>
      <c r="B22" s="195" t="s">
        <v>147</v>
      </c>
      <c r="C22" s="3" t="s">
        <v>7</v>
      </c>
      <c r="D22" s="3">
        <v>2</v>
      </c>
      <c r="E22" s="203"/>
      <c r="F22" s="404">
        <f t="shared" si="6"/>
        <v>0</v>
      </c>
      <c r="G22" s="455">
        <f t="shared" si="7"/>
        <v>0</v>
      </c>
      <c r="H22" s="456">
        <f t="shared" si="8"/>
        <v>0</v>
      </c>
      <c r="I22" s="348"/>
    </row>
    <row r="23" spans="1:9" ht="15.6">
      <c r="A23" s="538"/>
      <c r="B23" s="195" t="s">
        <v>148</v>
      </c>
      <c r="C23" s="3" t="s">
        <v>7</v>
      </c>
      <c r="D23" s="3">
        <v>1</v>
      </c>
      <c r="E23" s="203"/>
      <c r="F23" s="404">
        <f t="shared" si="6"/>
        <v>0</v>
      </c>
      <c r="G23" s="455">
        <f t="shared" si="7"/>
        <v>0</v>
      </c>
      <c r="H23" s="456">
        <f t="shared" si="8"/>
        <v>0</v>
      </c>
      <c r="I23" s="348"/>
    </row>
    <row r="24" spans="1:9" ht="15.6">
      <c r="A24" s="538"/>
      <c r="B24" s="195" t="s">
        <v>103</v>
      </c>
      <c r="C24" s="3" t="s">
        <v>7</v>
      </c>
      <c r="D24" s="3">
        <v>2</v>
      </c>
      <c r="E24" s="203"/>
      <c r="F24" s="404">
        <f t="shared" si="6"/>
        <v>0</v>
      </c>
      <c r="G24" s="455">
        <f t="shared" si="7"/>
        <v>0</v>
      </c>
      <c r="H24" s="456">
        <f t="shared" si="8"/>
        <v>0</v>
      </c>
      <c r="I24" s="348"/>
    </row>
    <row r="25" spans="1:12" ht="15.6">
      <c r="A25" s="538"/>
      <c r="B25" s="195" t="s">
        <v>40</v>
      </c>
      <c r="C25" s="3" t="s">
        <v>7</v>
      </c>
      <c r="D25" s="3">
        <v>1</v>
      </c>
      <c r="E25" s="203"/>
      <c r="F25" s="404">
        <f t="shared" si="6"/>
        <v>0</v>
      </c>
      <c r="G25" s="455">
        <f t="shared" si="7"/>
        <v>0</v>
      </c>
      <c r="H25" s="456">
        <f t="shared" si="8"/>
        <v>0</v>
      </c>
      <c r="I25" s="348"/>
      <c r="L25" s="104"/>
    </row>
    <row r="26" spans="1:9" ht="15.6">
      <c r="A26" s="538"/>
      <c r="B26" s="195" t="s">
        <v>149</v>
      </c>
      <c r="C26" s="3" t="s">
        <v>7</v>
      </c>
      <c r="D26" s="3">
        <v>2</v>
      </c>
      <c r="E26" s="203"/>
      <c r="F26" s="404">
        <f t="shared" si="6"/>
        <v>0</v>
      </c>
      <c r="G26" s="455">
        <f t="shared" si="7"/>
        <v>0</v>
      </c>
      <c r="H26" s="456">
        <f t="shared" si="8"/>
        <v>0</v>
      </c>
      <c r="I26" s="348"/>
    </row>
    <row r="27" spans="1:9" ht="15.6">
      <c r="A27" s="538"/>
      <c r="B27" s="195" t="s">
        <v>150</v>
      </c>
      <c r="C27" s="3" t="s">
        <v>16</v>
      </c>
      <c r="D27" s="3">
        <v>1</v>
      </c>
      <c r="E27" s="203"/>
      <c r="F27" s="404">
        <f t="shared" si="6"/>
        <v>0</v>
      </c>
      <c r="G27" s="455">
        <f t="shared" si="7"/>
        <v>0</v>
      </c>
      <c r="H27" s="456">
        <f t="shared" si="8"/>
        <v>0</v>
      </c>
      <c r="I27" s="348"/>
    </row>
    <row r="28" spans="1:9" ht="15.6">
      <c r="A28" s="538"/>
      <c r="B28" s="195" t="s">
        <v>151</v>
      </c>
      <c r="C28" s="3" t="s">
        <v>16</v>
      </c>
      <c r="D28" s="3">
        <v>2</v>
      </c>
      <c r="E28" s="203"/>
      <c r="F28" s="404">
        <f t="shared" si="6"/>
        <v>0</v>
      </c>
      <c r="G28" s="455">
        <f t="shared" si="7"/>
        <v>0</v>
      </c>
      <c r="H28" s="456">
        <f t="shared" si="8"/>
        <v>0</v>
      </c>
      <c r="I28" s="348"/>
    </row>
    <row r="29" spans="1:9" ht="15.6">
      <c r="A29" s="538"/>
      <c r="B29" s="195" t="s">
        <v>152</v>
      </c>
      <c r="C29" s="3" t="s">
        <v>16</v>
      </c>
      <c r="D29" s="3">
        <v>1</v>
      </c>
      <c r="E29" s="203"/>
      <c r="F29" s="404">
        <f t="shared" si="6"/>
        <v>0</v>
      </c>
      <c r="G29" s="455">
        <f t="shared" si="7"/>
        <v>0</v>
      </c>
      <c r="H29" s="456">
        <f t="shared" si="8"/>
        <v>0</v>
      </c>
      <c r="I29" s="348"/>
    </row>
    <row r="30" spans="1:9" ht="16.2" thickBot="1">
      <c r="A30" s="539"/>
      <c r="B30" s="15" t="s">
        <v>153</v>
      </c>
      <c r="C30" s="17" t="s">
        <v>16</v>
      </c>
      <c r="D30" s="17">
        <v>2</v>
      </c>
      <c r="E30" s="205"/>
      <c r="F30" s="407">
        <f t="shared" si="6"/>
        <v>0</v>
      </c>
      <c r="G30" s="457">
        <f t="shared" si="7"/>
        <v>0</v>
      </c>
      <c r="H30" s="458">
        <f t="shared" si="8"/>
        <v>0</v>
      </c>
      <c r="I30" s="348"/>
    </row>
    <row r="31" spans="4:8" ht="15" thickBot="1">
      <c r="D31" s="1"/>
      <c r="E31" s="464">
        <f>E28+E29+E30</f>
        <v>0</v>
      </c>
      <c r="F31" s="465">
        <f>F28+F29+F30</f>
        <v>0</v>
      </c>
      <c r="G31" s="466">
        <f>G28+G29+G30</f>
        <v>0</v>
      </c>
      <c r="H31" s="466">
        <f>H28+H29+H30</f>
        <v>0</v>
      </c>
    </row>
    <row r="32" spans="3:8" ht="15" thickBot="1">
      <c r="C32" t="s">
        <v>154</v>
      </c>
      <c r="D32" s="1"/>
      <c r="E32" s="431"/>
      <c r="F32" s="431"/>
      <c r="G32" s="431"/>
      <c r="H32" s="431"/>
    </row>
    <row r="33" spans="1:8" ht="16.8" thickBot="1">
      <c r="A33" s="546" t="s">
        <v>180</v>
      </c>
      <c r="B33" s="547"/>
      <c r="C33" s="473"/>
      <c r="D33" s="490"/>
      <c r="E33" s="494"/>
      <c r="F33" s="494"/>
      <c r="G33" s="466">
        <f>G8+G14+G31</f>
        <v>0</v>
      </c>
      <c r="H33" s="495">
        <f>H8+H14+H31</f>
        <v>0</v>
      </c>
    </row>
    <row r="34" spans="5:8" ht="15">
      <c r="E34" s="431"/>
      <c r="F34" s="431"/>
      <c r="G34" s="431"/>
      <c r="H34" s="431"/>
    </row>
  </sheetData>
  <mergeCells count="5">
    <mergeCell ref="A19:A30"/>
    <mergeCell ref="A4:A5"/>
    <mergeCell ref="A6:A7"/>
    <mergeCell ref="A12:A14"/>
    <mergeCell ref="A33:B3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BD2C5-6005-4677-9B4E-5D6C071A4496}">
  <dimension ref="A1:J250"/>
  <sheetViews>
    <sheetView zoomScale="98" zoomScaleNormal="98" workbookViewId="0" topLeftCell="A198">
      <selection activeCell="F196" sqref="F196"/>
    </sheetView>
  </sheetViews>
  <sheetFormatPr defaultColWidth="9.140625" defaultRowHeight="15"/>
  <cols>
    <col min="1" max="1" width="1.28515625" style="0" customWidth="1"/>
    <col min="2" max="2" width="10.7109375" style="0" customWidth="1"/>
    <col min="3" max="3" width="6.421875" style="0" customWidth="1"/>
    <col min="4" max="4" width="13.00390625" style="0" customWidth="1"/>
    <col min="5" max="5" width="8.28125" style="0" customWidth="1"/>
    <col min="6" max="6" width="10.7109375" style="0" customWidth="1"/>
    <col min="7" max="8" width="12.57421875" style="0" customWidth="1"/>
    <col min="9" max="9" width="14.421875" style="0" customWidth="1"/>
    <col min="10" max="10" width="14.8515625" style="0" customWidth="1"/>
  </cols>
  <sheetData>
    <row r="1" spans="2:9" ht="15" thickBot="1">
      <c r="B1" s="222"/>
      <c r="C1" s="223"/>
      <c r="D1" s="222"/>
      <c r="E1" s="224"/>
      <c r="F1" s="222"/>
      <c r="G1" s="222"/>
      <c r="H1" s="222"/>
      <c r="I1" s="222"/>
    </row>
    <row r="2" spans="1:9" ht="16.2" thickBot="1">
      <c r="A2" s="225"/>
      <c r="B2" s="554" t="s">
        <v>186</v>
      </c>
      <c r="C2" s="555"/>
      <c r="D2" s="555"/>
      <c r="E2" s="555"/>
      <c r="F2" s="555"/>
      <c r="G2" s="555"/>
      <c r="H2" s="555"/>
      <c r="I2" s="556"/>
    </row>
    <row r="3" spans="1:9" ht="15">
      <c r="A3" s="226"/>
      <c r="B3" s="223"/>
      <c r="C3" s="223"/>
      <c r="D3" s="223"/>
      <c r="E3" s="223"/>
      <c r="F3" s="223"/>
      <c r="G3" s="223"/>
      <c r="H3" s="223"/>
      <c r="I3" s="223"/>
    </row>
    <row r="4" spans="1:9" ht="15" thickBot="1">
      <c r="A4" s="226"/>
      <c r="B4" s="223"/>
      <c r="C4" s="223"/>
      <c r="D4" s="223"/>
      <c r="E4" s="223"/>
      <c r="F4" s="223"/>
      <c r="G4" s="223"/>
      <c r="H4" s="223"/>
      <c r="I4" s="223"/>
    </row>
    <row r="5" spans="1:10" ht="52.8">
      <c r="A5" s="228"/>
      <c r="B5" s="330" t="s">
        <v>187</v>
      </c>
      <c r="C5" s="227" t="s">
        <v>168</v>
      </c>
      <c r="D5" s="227" t="s">
        <v>188</v>
      </c>
      <c r="E5" s="227" t="s">
        <v>189</v>
      </c>
      <c r="F5" s="331" t="s">
        <v>190</v>
      </c>
      <c r="G5" s="227" t="s">
        <v>191</v>
      </c>
      <c r="H5" s="332" t="s">
        <v>192</v>
      </c>
      <c r="I5" s="333" t="s">
        <v>170</v>
      </c>
      <c r="J5" s="130" t="s">
        <v>279</v>
      </c>
    </row>
    <row r="6" spans="1:10" ht="15">
      <c r="A6" s="235"/>
      <c r="B6" s="242" t="s">
        <v>193</v>
      </c>
      <c r="C6" s="300" t="s">
        <v>7</v>
      </c>
      <c r="D6" s="242" t="s">
        <v>194</v>
      </c>
      <c r="E6" s="300">
        <v>3</v>
      </c>
      <c r="F6" s="243"/>
      <c r="G6" s="244">
        <f>F6*1.21</f>
        <v>0</v>
      </c>
      <c r="H6" s="244">
        <f>F6*E6</f>
        <v>0</v>
      </c>
      <c r="I6" s="244">
        <f>G6*E6</f>
        <v>0</v>
      </c>
      <c r="J6" s="348"/>
    </row>
    <row r="7" spans="2:10" ht="15">
      <c r="B7" s="242" t="s">
        <v>195</v>
      </c>
      <c r="C7" s="300" t="s">
        <v>7</v>
      </c>
      <c r="D7" s="242" t="s">
        <v>196</v>
      </c>
      <c r="E7" s="300">
        <v>12</v>
      </c>
      <c r="F7" s="243"/>
      <c r="G7" s="244">
        <f aca="true" t="shared" si="0" ref="G7:G10">F7*1.21</f>
        <v>0</v>
      </c>
      <c r="H7" s="244">
        <f aca="true" t="shared" si="1" ref="H7:H10">F7*E7</f>
        <v>0</v>
      </c>
      <c r="I7" s="244">
        <f aca="true" t="shared" si="2" ref="I7:I10">G7*E7</f>
        <v>0</v>
      </c>
      <c r="J7" s="348"/>
    </row>
    <row r="8" spans="2:10" ht="15">
      <c r="B8" s="242" t="s">
        <v>193</v>
      </c>
      <c r="C8" s="300" t="s">
        <v>14</v>
      </c>
      <c r="D8" s="242" t="s">
        <v>197</v>
      </c>
      <c r="E8" s="300">
        <v>12</v>
      </c>
      <c r="F8" s="243"/>
      <c r="G8" s="244">
        <f t="shared" si="0"/>
        <v>0</v>
      </c>
      <c r="H8" s="244">
        <f t="shared" si="1"/>
        <v>0</v>
      </c>
      <c r="I8" s="244">
        <f t="shared" si="2"/>
        <v>0</v>
      </c>
      <c r="J8" s="348"/>
    </row>
    <row r="9" spans="1:10" ht="15">
      <c r="A9" s="235"/>
      <c r="B9" s="242" t="s">
        <v>195</v>
      </c>
      <c r="C9" s="300" t="s">
        <v>7</v>
      </c>
      <c r="D9" s="242" t="s">
        <v>198</v>
      </c>
      <c r="E9" s="300">
        <v>9</v>
      </c>
      <c r="F9" s="243"/>
      <c r="G9" s="244">
        <f t="shared" si="0"/>
        <v>0</v>
      </c>
      <c r="H9" s="244">
        <f t="shared" si="1"/>
        <v>0</v>
      </c>
      <c r="I9" s="244">
        <f t="shared" si="2"/>
        <v>0</v>
      </c>
      <c r="J9" s="348"/>
    </row>
    <row r="10" spans="1:10" ht="15">
      <c r="A10" s="235"/>
      <c r="B10" s="242" t="s">
        <v>193</v>
      </c>
      <c r="C10" s="300" t="s">
        <v>7</v>
      </c>
      <c r="D10" s="242" t="s">
        <v>148</v>
      </c>
      <c r="E10" s="300">
        <v>9</v>
      </c>
      <c r="F10" s="243"/>
      <c r="G10" s="244">
        <f t="shared" si="0"/>
        <v>0</v>
      </c>
      <c r="H10" s="244">
        <f t="shared" si="1"/>
        <v>0</v>
      </c>
      <c r="I10" s="244">
        <f t="shared" si="2"/>
        <v>0</v>
      </c>
      <c r="J10" s="348"/>
    </row>
    <row r="11" spans="1:10" ht="27.6">
      <c r="A11" s="235"/>
      <c r="B11" s="239" t="s">
        <v>199</v>
      </c>
      <c r="C11" s="300" t="s">
        <v>14</v>
      </c>
      <c r="D11" s="262" t="s">
        <v>200</v>
      </c>
      <c r="E11" s="300">
        <v>6</v>
      </c>
      <c r="F11" s="243"/>
      <c r="G11" s="244">
        <f aca="true" t="shared" si="3" ref="G11:G15">F11*1.21</f>
        <v>0</v>
      </c>
      <c r="H11" s="244">
        <f aca="true" t="shared" si="4" ref="H11:H15">F11*E11</f>
        <v>0</v>
      </c>
      <c r="I11" s="244">
        <f aca="true" t="shared" si="5" ref="I11:I15">G11*E11</f>
        <v>0</v>
      </c>
      <c r="J11" s="348"/>
    </row>
    <row r="12" spans="2:10" ht="15">
      <c r="B12" s="242" t="s">
        <v>193</v>
      </c>
      <c r="C12" s="300" t="s">
        <v>16</v>
      </c>
      <c r="D12" s="242" t="s">
        <v>201</v>
      </c>
      <c r="E12" s="300">
        <v>6</v>
      </c>
      <c r="F12" s="243"/>
      <c r="G12" s="244">
        <f t="shared" si="3"/>
        <v>0</v>
      </c>
      <c r="H12" s="244">
        <f t="shared" si="4"/>
        <v>0</v>
      </c>
      <c r="I12" s="244">
        <f t="shared" si="5"/>
        <v>0</v>
      </c>
      <c r="J12" s="348"/>
    </row>
    <row r="13" spans="2:10" ht="15">
      <c r="B13" s="242" t="s">
        <v>193</v>
      </c>
      <c r="C13" s="300" t="s">
        <v>16</v>
      </c>
      <c r="D13" s="242" t="s">
        <v>147</v>
      </c>
      <c r="E13" s="300">
        <v>2</v>
      </c>
      <c r="F13" s="243"/>
      <c r="G13" s="244">
        <f t="shared" si="3"/>
        <v>0</v>
      </c>
      <c r="H13" s="244">
        <f t="shared" si="4"/>
        <v>0</v>
      </c>
      <c r="I13" s="244">
        <f t="shared" si="5"/>
        <v>0</v>
      </c>
      <c r="J13" s="348"/>
    </row>
    <row r="14" spans="1:10" ht="15">
      <c r="A14" s="250"/>
      <c r="B14" s="242" t="s">
        <v>193</v>
      </c>
      <c r="C14" s="300" t="s">
        <v>14</v>
      </c>
      <c r="D14" s="242" t="s">
        <v>147</v>
      </c>
      <c r="E14" s="300">
        <v>2</v>
      </c>
      <c r="F14" s="243"/>
      <c r="G14" s="244">
        <f t="shared" si="3"/>
        <v>0</v>
      </c>
      <c r="H14" s="244">
        <f t="shared" si="4"/>
        <v>0</v>
      </c>
      <c r="I14" s="244">
        <f t="shared" si="5"/>
        <v>0</v>
      </c>
      <c r="J14" s="348"/>
    </row>
    <row r="15" spans="2:10" ht="15">
      <c r="B15" s="262" t="s">
        <v>193</v>
      </c>
      <c r="C15" s="300" t="s">
        <v>14</v>
      </c>
      <c r="D15" s="305" t="s">
        <v>202</v>
      </c>
      <c r="E15" s="300">
        <v>4</v>
      </c>
      <c r="F15" s="243"/>
      <c r="G15" s="244">
        <f t="shared" si="3"/>
        <v>0</v>
      </c>
      <c r="H15" s="244">
        <f t="shared" si="4"/>
        <v>0</v>
      </c>
      <c r="I15" s="244">
        <f t="shared" si="5"/>
        <v>0</v>
      </c>
      <c r="J15" s="348"/>
    </row>
    <row r="16" spans="2:10" ht="15">
      <c r="B16" s="262" t="s">
        <v>193</v>
      </c>
      <c r="C16" s="300" t="s">
        <v>14</v>
      </c>
      <c r="D16" s="305" t="s">
        <v>203</v>
      </c>
      <c r="E16" s="300">
        <v>2</v>
      </c>
      <c r="F16" s="243"/>
      <c r="G16" s="244">
        <f aca="true" t="shared" si="6" ref="G16:G23">F16*1.21</f>
        <v>0</v>
      </c>
      <c r="H16" s="244">
        <f aca="true" t="shared" si="7" ref="H16:H23">F16*E16</f>
        <v>0</v>
      </c>
      <c r="I16" s="244">
        <f aca="true" t="shared" si="8" ref="I16:I23">G16*E16</f>
        <v>0</v>
      </c>
      <c r="J16" s="348"/>
    </row>
    <row r="17" spans="2:10" ht="15">
      <c r="B17" s="262" t="s">
        <v>193</v>
      </c>
      <c r="C17" s="300" t="s">
        <v>16</v>
      </c>
      <c r="D17" s="305" t="s">
        <v>202</v>
      </c>
      <c r="E17" s="300">
        <v>4</v>
      </c>
      <c r="F17" s="243"/>
      <c r="G17" s="244">
        <f t="shared" si="6"/>
        <v>0</v>
      </c>
      <c r="H17" s="244">
        <f t="shared" si="7"/>
        <v>0</v>
      </c>
      <c r="I17" s="244">
        <f t="shared" si="8"/>
        <v>0</v>
      </c>
      <c r="J17" s="348"/>
    </row>
    <row r="18" spans="2:10" ht="15">
      <c r="B18" s="262" t="s">
        <v>193</v>
      </c>
      <c r="C18" s="300" t="s">
        <v>16</v>
      </c>
      <c r="D18" s="305" t="s">
        <v>203</v>
      </c>
      <c r="E18" s="300">
        <v>4</v>
      </c>
      <c r="F18" s="243"/>
      <c r="G18" s="244">
        <f t="shared" si="6"/>
        <v>0</v>
      </c>
      <c r="H18" s="244">
        <f t="shared" si="7"/>
        <v>0</v>
      </c>
      <c r="I18" s="244">
        <f t="shared" si="8"/>
        <v>0</v>
      </c>
      <c r="J18" s="348"/>
    </row>
    <row r="19" spans="2:10" ht="15">
      <c r="B19" s="262" t="s">
        <v>193</v>
      </c>
      <c r="C19" s="300" t="s">
        <v>7</v>
      </c>
      <c r="D19" s="305" t="s">
        <v>204</v>
      </c>
      <c r="E19" s="300">
        <v>2</v>
      </c>
      <c r="F19" s="243"/>
      <c r="G19" s="244">
        <f t="shared" si="6"/>
        <v>0</v>
      </c>
      <c r="H19" s="244">
        <f t="shared" si="7"/>
        <v>0</v>
      </c>
      <c r="I19" s="244">
        <f t="shared" si="8"/>
        <v>0</v>
      </c>
      <c r="J19" s="348"/>
    </row>
    <row r="20" spans="2:10" ht="15">
      <c r="B20" s="262" t="s">
        <v>193</v>
      </c>
      <c r="C20" s="300" t="s">
        <v>7</v>
      </c>
      <c r="D20" s="305" t="s">
        <v>205</v>
      </c>
      <c r="E20" s="300">
        <v>3</v>
      </c>
      <c r="F20" s="243"/>
      <c r="G20" s="244">
        <f t="shared" si="6"/>
        <v>0</v>
      </c>
      <c r="H20" s="244">
        <f t="shared" si="7"/>
        <v>0</v>
      </c>
      <c r="I20" s="244">
        <f t="shared" si="8"/>
        <v>0</v>
      </c>
      <c r="J20" s="348"/>
    </row>
    <row r="21" spans="2:10" ht="15">
      <c r="B21" s="262" t="s">
        <v>193</v>
      </c>
      <c r="C21" s="300" t="s">
        <v>16</v>
      </c>
      <c r="D21" s="305" t="s">
        <v>202</v>
      </c>
      <c r="E21" s="300">
        <v>1</v>
      </c>
      <c r="F21" s="243"/>
      <c r="G21" s="244">
        <f t="shared" si="6"/>
        <v>0</v>
      </c>
      <c r="H21" s="244">
        <f t="shared" si="7"/>
        <v>0</v>
      </c>
      <c r="I21" s="244">
        <f t="shared" si="8"/>
        <v>0</v>
      </c>
      <c r="J21" s="348"/>
    </row>
    <row r="22" spans="2:10" ht="15">
      <c r="B22" s="262" t="s">
        <v>193</v>
      </c>
      <c r="C22" s="300" t="s">
        <v>16</v>
      </c>
      <c r="D22" s="305" t="s">
        <v>203</v>
      </c>
      <c r="E22" s="300">
        <v>2</v>
      </c>
      <c r="F22" s="243"/>
      <c r="G22" s="244">
        <f t="shared" si="6"/>
        <v>0</v>
      </c>
      <c r="H22" s="244">
        <f t="shared" si="7"/>
        <v>0</v>
      </c>
      <c r="I22" s="244">
        <f t="shared" si="8"/>
        <v>0</v>
      </c>
      <c r="J22" s="348"/>
    </row>
    <row r="23" spans="2:10" ht="15">
      <c r="B23" s="262" t="s">
        <v>193</v>
      </c>
      <c r="C23" s="300" t="s">
        <v>14</v>
      </c>
      <c r="D23" s="305" t="s">
        <v>203</v>
      </c>
      <c r="E23" s="300">
        <v>1</v>
      </c>
      <c r="F23" s="243"/>
      <c r="G23" s="244">
        <f t="shared" si="6"/>
        <v>0</v>
      </c>
      <c r="H23" s="244">
        <f t="shared" si="7"/>
        <v>0</v>
      </c>
      <c r="I23" s="244">
        <f t="shared" si="8"/>
        <v>0</v>
      </c>
      <c r="J23" s="348"/>
    </row>
    <row r="24" spans="2:10" ht="15">
      <c r="B24" s="269" t="s">
        <v>206</v>
      </c>
      <c r="C24" s="268" t="s">
        <v>7</v>
      </c>
      <c r="D24" s="269" t="s">
        <v>207</v>
      </c>
      <c r="E24" s="268">
        <v>4</v>
      </c>
      <c r="F24" s="243"/>
      <c r="G24" s="244">
        <f>F24*1.21</f>
        <v>0</v>
      </c>
      <c r="H24" s="244">
        <f>F24*E24</f>
        <v>0</v>
      </c>
      <c r="I24" s="244">
        <f>G24*E24</f>
        <v>0</v>
      </c>
      <c r="J24" s="348"/>
    </row>
    <row r="25" spans="2:10" ht="15" thickBot="1">
      <c r="B25" s="334" t="s">
        <v>206</v>
      </c>
      <c r="C25" s="322" t="s">
        <v>7</v>
      </c>
      <c r="D25" s="334" t="s">
        <v>208</v>
      </c>
      <c r="E25" s="322">
        <v>4</v>
      </c>
      <c r="F25" s="335"/>
      <c r="G25" s="325">
        <f>F25*1.21</f>
        <v>0</v>
      </c>
      <c r="H25" s="325">
        <f>F25*E25</f>
        <v>0</v>
      </c>
      <c r="I25" s="325">
        <f>G25*E25</f>
        <v>0</v>
      </c>
      <c r="J25" s="348"/>
    </row>
    <row r="26" spans="2:10" ht="15" thickBot="1">
      <c r="B26" s="548" t="s">
        <v>209</v>
      </c>
      <c r="C26" s="549"/>
      <c r="D26" s="549"/>
      <c r="E26" s="549"/>
      <c r="F26" s="549"/>
      <c r="G26" s="550"/>
      <c r="H26" s="496">
        <f>SUM(H6:H25)</f>
        <v>0</v>
      </c>
      <c r="I26" s="499">
        <f>SUM(I6:I25)</f>
        <v>0</v>
      </c>
      <c r="J26" s="505"/>
    </row>
    <row r="27" spans="1:9" ht="15.6">
      <c r="A27" s="258"/>
      <c r="B27" s="259"/>
      <c r="C27" s="260"/>
      <c r="D27" s="260"/>
      <c r="E27" s="260"/>
      <c r="F27" s="260"/>
      <c r="G27" s="260"/>
      <c r="H27" s="260"/>
      <c r="I27" s="261"/>
    </row>
    <row r="28" spans="2:9" ht="15" thickBot="1">
      <c r="B28" s="222"/>
      <c r="C28" s="223"/>
      <c r="D28" s="234"/>
      <c r="E28" s="224"/>
      <c r="F28" s="222"/>
      <c r="G28" s="222"/>
      <c r="H28" s="222"/>
      <c r="I28" s="222"/>
    </row>
    <row r="29" spans="2:10" ht="53.4" thickBot="1">
      <c r="B29" s="229" t="s">
        <v>187</v>
      </c>
      <c r="C29" s="230" t="s">
        <v>168</v>
      </c>
      <c r="D29" s="230" t="s">
        <v>188</v>
      </c>
      <c r="E29" s="230" t="s">
        <v>210</v>
      </c>
      <c r="F29" s="231" t="s">
        <v>190</v>
      </c>
      <c r="G29" s="230" t="s">
        <v>191</v>
      </c>
      <c r="H29" s="232" t="s">
        <v>192</v>
      </c>
      <c r="I29" s="233" t="s">
        <v>170</v>
      </c>
      <c r="J29" s="130" t="s">
        <v>279</v>
      </c>
    </row>
    <row r="30" spans="2:10" ht="15">
      <c r="B30" s="262" t="s">
        <v>193</v>
      </c>
      <c r="C30" s="241" t="s">
        <v>7</v>
      </c>
      <c r="D30" s="262" t="s">
        <v>149</v>
      </c>
      <c r="E30" s="263">
        <v>2</v>
      </c>
      <c r="F30" s="243"/>
      <c r="G30" s="244">
        <f>F30*1.21</f>
        <v>0</v>
      </c>
      <c r="H30" s="244">
        <f>F30*E30</f>
        <v>0</v>
      </c>
      <c r="I30" s="244">
        <f>G30*E30</f>
        <v>0</v>
      </c>
      <c r="J30" s="348"/>
    </row>
    <row r="31" spans="2:10" ht="15">
      <c r="B31" s="262" t="s">
        <v>193</v>
      </c>
      <c r="C31" s="241" t="s">
        <v>16</v>
      </c>
      <c r="D31" s="262" t="s">
        <v>211</v>
      </c>
      <c r="E31" s="263">
        <v>1</v>
      </c>
      <c r="F31" s="243"/>
      <c r="G31" s="244">
        <f>F31*1.21</f>
        <v>0</v>
      </c>
      <c r="H31" s="244">
        <f>F31*E31</f>
        <v>0</v>
      </c>
      <c r="I31" s="244">
        <f>G31*E31</f>
        <v>0</v>
      </c>
      <c r="J31" s="348"/>
    </row>
    <row r="32" spans="2:10" ht="15">
      <c r="B32" s="262" t="s">
        <v>193</v>
      </c>
      <c r="C32" s="241" t="s">
        <v>14</v>
      </c>
      <c r="D32" s="262" t="s">
        <v>212</v>
      </c>
      <c r="E32" s="263">
        <v>1</v>
      </c>
      <c r="F32" s="243"/>
      <c r="G32" s="244">
        <f>F32*1.21</f>
        <v>0</v>
      </c>
      <c r="H32" s="244">
        <f>F32*E32</f>
        <v>0</v>
      </c>
      <c r="I32" s="244">
        <f>G32*E32</f>
        <v>0</v>
      </c>
      <c r="J32" s="348"/>
    </row>
    <row r="33" spans="2:10" ht="15" thickBot="1">
      <c r="B33" s="262" t="s">
        <v>206</v>
      </c>
      <c r="C33" s="241" t="s">
        <v>4</v>
      </c>
      <c r="D33" s="262" t="s">
        <v>213</v>
      </c>
      <c r="E33" s="263">
        <v>1</v>
      </c>
      <c r="F33" s="243"/>
      <c r="G33" s="244">
        <f>F33*1.21</f>
        <v>0</v>
      </c>
      <c r="H33" s="244">
        <f>F33*E33</f>
        <v>0</v>
      </c>
      <c r="I33" s="244">
        <f>G33*E33</f>
        <v>0</v>
      </c>
      <c r="J33" s="348"/>
    </row>
    <row r="34" spans="2:10" ht="15" thickBot="1">
      <c r="B34" s="548" t="s">
        <v>209</v>
      </c>
      <c r="C34" s="549"/>
      <c r="D34" s="549"/>
      <c r="E34" s="549"/>
      <c r="F34" s="549"/>
      <c r="G34" s="550"/>
      <c r="H34" s="497">
        <f>SUM(H30:H33)</f>
        <v>0</v>
      </c>
      <c r="I34" s="499">
        <f>SUM(I30:I33)</f>
        <v>0</v>
      </c>
      <c r="J34" s="505"/>
    </row>
    <row r="35" spans="2:9" ht="15.6">
      <c r="B35" s="257"/>
      <c r="C35" s="223"/>
      <c r="D35" s="257"/>
      <c r="E35" s="223"/>
      <c r="F35" s="257"/>
      <c r="G35" s="257"/>
      <c r="H35" s="257"/>
      <c r="I35" s="264"/>
    </row>
    <row r="36" spans="2:9" ht="15" thickBot="1">
      <c r="B36" s="222"/>
      <c r="C36" s="223"/>
      <c r="D36" s="222"/>
      <c r="E36" s="224"/>
      <c r="F36" s="222"/>
      <c r="G36" s="222"/>
      <c r="H36" s="222"/>
      <c r="I36" s="222"/>
    </row>
    <row r="37" spans="1:10" ht="53.4" thickBot="1">
      <c r="A37" s="265"/>
      <c r="B37" s="229" t="s">
        <v>187</v>
      </c>
      <c r="C37" s="230" t="s">
        <v>168</v>
      </c>
      <c r="D37" s="230" t="s">
        <v>188</v>
      </c>
      <c r="E37" s="230" t="s">
        <v>210</v>
      </c>
      <c r="F37" s="231" t="s">
        <v>190</v>
      </c>
      <c r="G37" s="230" t="s">
        <v>191</v>
      </c>
      <c r="H37" s="232" t="s">
        <v>192</v>
      </c>
      <c r="I37" s="233" t="s">
        <v>170</v>
      </c>
      <c r="J37" s="130" t="s">
        <v>279</v>
      </c>
    </row>
    <row r="38" spans="2:10" ht="15">
      <c r="B38" s="251" t="s">
        <v>193</v>
      </c>
      <c r="C38" s="236" t="s">
        <v>14</v>
      </c>
      <c r="D38" s="266" t="s">
        <v>13</v>
      </c>
      <c r="E38" s="236">
        <v>8</v>
      </c>
      <c r="F38" s="237"/>
      <c r="G38" s="238">
        <f aca="true" t="shared" si="9" ref="G38:G43">F38*1.21</f>
        <v>0</v>
      </c>
      <c r="H38" s="238">
        <f aca="true" t="shared" si="10" ref="H38:H43">F38*E38</f>
        <v>0</v>
      </c>
      <c r="I38" s="298">
        <f aca="true" t="shared" si="11" ref="I38:I43">G38*E38</f>
        <v>0</v>
      </c>
      <c r="J38" s="348"/>
    </row>
    <row r="39" spans="2:10" ht="15">
      <c r="B39" s="267" t="s">
        <v>206</v>
      </c>
      <c r="C39" s="268" t="s">
        <v>7</v>
      </c>
      <c r="D39" s="269" t="s">
        <v>214</v>
      </c>
      <c r="E39" s="268">
        <v>4</v>
      </c>
      <c r="F39" s="243"/>
      <c r="G39" s="244">
        <f t="shared" si="9"/>
        <v>0</v>
      </c>
      <c r="H39" s="244">
        <f t="shared" si="10"/>
        <v>0</v>
      </c>
      <c r="I39" s="306">
        <f t="shared" si="11"/>
        <v>0</v>
      </c>
      <c r="J39" s="348"/>
    </row>
    <row r="40" spans="2:10" ht="15">
      <c r="B40" s="267" t="s">
        <v>206</v>
      </c>
      <c r="C40" s="268" t="s">
        <v>7</v>
      </c>
      <c r="D40" s="269" t="s">
        <v>214</v>
      </c>
      <c r="E40" s="268">
        <v>4</v>
      </c>
      <c r="F40" s="243"/>
      <c r="G40" s="244">
        <f t="shared" si="9"/>
        <v>0</v>
      </c>
      <c r="H40" s="244">
        <f t="shared" si="10"/>
        <v>0</v>
      </c>
      <c r="I40" s="306">
        <f t="shared" si="11"/>
        <v>0</v>
      </c>
      <c r="J40" s="348"/>
    </row>
    <row r="41" spans="2:10" ht="15">
      <c r="B41" s="566" t="s">
        <v>193</v>
      </c>
      <c r="C41" s="338" t="s">
        <v>14</v>
      </c>
      <c r="D41" s="337" t="s">
        <v>215</v>
      </c>
      <c r="E41" s="338">
        <v>4</v>
      </c>
      <c r="F41" s="335"/>
      <c r="G41" s="325">
        <f t="shared" si="9"/>
        <v>0</v>
      </c>
      <c r="H41" s="325">
        <f t="shared" si="10"/>
        <v>0</v>
      </c>
      <c r="I41" s="347">
        <f t="shared" si="11"/>
        <v>0</v>
      </c>
      <c r="J41" s="348"/>
    </row>
    <row r="42" spans="2:10" ht="15">
      <c r="B42" s="269" t="s">
        <v>193</v>
      </c>
      <c r="C42" s="268" t="s">
        <v>14</v>
      </c>
      <c r="D42" s="269" t="s">
        <v>216</v>
      </c>
      <c r="E42" s="268">
        <v>2</v>
      </c>
      <c r="F42" s="243"/>
      <c r="G42" s="244">
        <f t="shared" si="9"/>
        <v>0</v>
      </c>
      <c r="H42" s="244">
        <f t="shared" si="10"/>
        <v>0</v>
      </c>
      <c r="I42" s="244">
        <f t="shared" si="11"/>
        <v>0</v>
      </c>
      <c r="J42" s="348"/>
    </row>
    <row r="43" spans="2:10" ht="15" thickBot="1">
      <c r="B43" s="567" t="s">
        <v>193</v>
      </c>
      <c r="C43" s="568" t="s">
        <v>14</v>
      </c>
      <c r="D43" s="569" t="s">
        <v>217</v>
      </c>
      <c r="E43" s="568">
        <v>2</v>
      </c>
      <c r="F43" s="570"/>
      <c r="G43" s="571">
        <f t="shared" si="9"/>
        <v>0</v>
      </c>
      <c r="H43" s="572">
        <f t="shared" si="10"/>
        <v>0</v>
      </c>
      <c r="I43" s="572">
        <f t="shared" si="11"/>
        <v>0</v>
      </c>
      <c r="J43" s="348"/>
    </row>
    <row r="44" spans="2:10" ht="16.2" thickBot="1">
      <c r="B44" s="548" t="s">
        <v>209</v>
      </c>
      <c r="C44" s="549"/>
      <c r="D44" s="549"/>
      <c r="E44" s="549"/>
      <c r="F44" s="549"/>
      <c r="G44" s="550"/>
      <c r="H44" s="496">
        <f>SUM(H38:H43)</f>
        <v>0</v>
      </c>
      <c r="I44" s="506">
        <f>SUM(I38:I43)</f>
        <v>0</v>
      </c>
      <c r="J44" s="505"/>
    </row>
    <row r="45" spans="2:9" ht="15" thickBot="1">
      <c r="B45" s="222"/>
      <c r="C45" s="223"/>
      <c r="D45" s="222"/>
      <c r="E45" s="224"/>
      <c r="F45" s="222"/>
      <c r="G45" s="222"/>
      <c r="H45" s="222"/>
      <c r="I45" s="222"/>
    </row>
    <row r="46" spans="2:10" ht="53.4" thickBot="1">
      <c r="B46" s="229" t="s">
        <v>187</v>
      </c>
      <c r="C46" s="230" t="s">
        <v>168</v>
      </c>
      <c r="D46" s="230" t="s">
        <v>188</v>
      </c>
      <c r="E46" s="230" t="s">
        <v>210</v>
      </c>
      <c r="F46" s="231" t="s">
        <v>190</v>
      </c>
      <c r="G46" s="230" t="s">
        <v>191</v>
      </c>
      <c r="H46" s="232" t="s">
        <v>192</v>
      </c>
      <c r="I46" s="233" t="s">
        <v>170</v>
      </c>
      <c r="J46" s="130" t="s">
        <v>279</v>
      </c>
    </row>
    <row r="47" spans="2:10" ht="15" thickBot="1">
      <c r="B47" s="272" t="s">
        <v>193</v>
      </c>
      <c r="C47" s="273" t="s">
        <v>14</v>
      </c>
      <c r="D47" s="274" t="s">
        <v>49</v>
      </c>
      <c r="E47" s="275">
        <v>3</v>
      </c>
      <c r="F47" s="276"/>
      <c r="G47" s="277">
        <f>F47*1.21</f>
        <v>0</v>
      </c>
      <c r="H47" s="278">
        <f>F47*E47</f>
        <v>0</v>
      </c>
      <c r="I47" s="278">
        <f>G47*E47</f>
        <v>0</v>
      </c>
      <c r="J47" s="348"/>
    </row>
    <row r="48" spans="2:10" ht="15">
      <c r="B48" s="251" t="s">
        <v>193</v>
      </c>
      <c r="C48" s="236" t="s">
        <v>14</v>
      </c>
      <c r="D48" s="266" t="s">
        <v>77</v>
      </c>
      <c r="E48" s="279">
        <v>3</v>
      </c>
      <c r="F48" s="237"/>
      <c r="G48" s="238">
        <f aca="true" t="shared" si="12" ref="G48:G60">F48*1.21</f>
        <v>0</v>
      </c>
      <c r="H48" s="238">
        <f aca="true" t="shared" si="13" ref="H48:H60">F48*E48</f>
        <v>0</v>
      </c>
      <c r="I48" s="298">
        <f aca="true" t="shared" si="14" ref="I48:I60">G48*E48</f>
        <v>0</v>
      </c>
      <c r="J48" s="348"/>
    </row>
    <row r="49" spans="2:10" ht="15">
      <c r="B49" s="252" t="s">
        <v>193</v>
      </c>
      <c r="C49" s="241" t="s">
        <v>14</v>
      </c>
      <c r="D49" s="262" t="s">
        <v>50</v>
      </c>
      <c r="E49" s="263">
        <v>3</v>
      </c>
      <c r="F49" s="243"/>
      <c r="G49" s="244">
        <f t="shared" si="12"/>
        <v>0</v>
      </c>
      <c r="H49" s="244">
        <f t="shared" si="13"/>
        <v>0</v>
      </c>
      <c r="I49" s="306">
        <f t="shared" si="14"/>
        <v>0</v>
      </c>
      <c r="J49" s="348"/>
    </row>
    <row r="50" spans="2:10" ht="15">
      <c r="B50" s="252" t="s">
        <v>193</v>
      </c>
      <c r="C50" s="241" t="s">
        <v>14</v>
      </c>
      <c r="D50" s="262" t="s">
        <v>19</v>
      </c>
      <c r="E50" s="263">
        <v>3</v>
      </c>
      <c r="F50" s="243"/>
      <c r="G50" s="244">
        <f t="shared" si="12"/>
        <v>0</v>
      </c>
      <c r="H50" s="244">
        <f t="shared" si="13"/>
        <v>0</v>
      </c>
      <c r="I50" s="306">
        <f t="shared" si="14"/>
        <v>0</v>
      </c>
      <c r="J50" s="348"/>
    </row>
    <row r="51" spans="2:10" ht="15">
      <c r="B51" s="252" t="s">
        <v>193</v>
      </c>
      <c r="C51" s="241" t="s">
        <v>76</v>
      </c>
      <c r="D51" s="262" t="s">
        <v>49</v>
      </c>
      <c r="E51" s="263">
        <v>3</v>
      </c>
      <c r="F51" s="243"/>
      <c r="G51" s="244">
        <f t="shared" si="12"/>
        <v>0</v>
      </c>
      <c r="H51" s="244">
        <f t="shared" si="13"/>
        <v>0</v>
      </c>
      <c r="I51" s="306">
        <f t="shared" si="14"/>
        <v>0</v>
      </c>
      <c r="J51" s="348"/>
    </row>
    <row r="52" spans="2:10" ht="15">
      <c r="B52" s="252" t="s">
        <v>193</v>
      </c>
      <c r="C52" s="241" t="s">
        <v>76</v>
      </c>
      <c r="D52" s="262" t="s">
        <v>77</v>
      </c>
      <c r="E52" s="263">
        <v>3</v>
      </c>
      <c r="F52" s="243"/>
      <c r="G52" s="244">
        <f t="shared" si="12"/>
        <v>0</v>
      </c>
      <c r="H52" s="244">
        <f t="shared" si="13"/>
        <v>0</v>
      </c>
      <c r="I52" s="306">
        <f t="shared" si="14"/>
        <v>0</v>
      </c>
      <c r="J52" s="348"/>
    </row>
    <row r="53" spans="2:10" ht="15">
      <c r="B53" s="252" t="s">
        <v>193</v>
      </c>
      <c r="C53" s="241" t="s">
        <v>76</v>
      </c>
      <c r="D53" s="262" t="s">
        <v>50</v>
      </c>
      <c r="E53" s="263">
        <v>3</v>
      </c>
      <c r="F53" s="243"/>
      <c r="G53" s="244">
        <f t="shared" si="12"/>
        <v>0</v>
      </c>
      <c r="H53" s="244">
        <f t="shared" si="13"/>
        <v>0</v>
      </c>
      <c r="I53" s="306">
        <f t="shared" si="14"/>
        <v>0</v>
      </c>
      <c r="J53" s="348"/>
    </row>
    <row r="54" spans="1:10" ht="15" thickBot="1">
      <c r="A54" s="38"/>
      <c r="B54" s="252" t="s">
        <v>193</v>
      </c>
      <c r="C54" s="241" t="s">
        <v>76</v>
      </c>
      <c r="D54" s="262" t="s">
        <v>19</v>
      </c>
      <c r="E54" s="263">
        <v>3</v>
      </c>
      <c r="F54" s="243"/>
      <c r="G54" s="244">
        <f t="shared" si="12"/>
        <v>0</v>
      </c>
      <c r="H54" s="244">
        <f t="shared" si="13"/>
        <v>0</v>
      </c>
      <c r="I54" s="306">
        <f t="shared" si="14"/>
        <v>0</v>
      </c>
      <c r="J54" s="348"/>
    </row>
    <row r="55" spans="1:10" ht="15">
      <c r="A55" s="280"/>
      <c r="B55" s="252" t="s">
        <v>195</v>
      </c>
      <c r="C55" s="241" t="s">
        <v>7</v>
      </c>
      <c r="D55" s="262" t="s">
        <v>218</v>
      </c>
      <c r="E55" s="263">
        <v>6</v>
      </c>
      <c r="F55" s="243"/>
      <c r="G55" s="244">
        <f t="shared" si="12"/>
        <v>0</v>
      </c>
      <c r="H55" s="244">
        <f t="shared" si="13"/>
        <v>0</v>
      </c>
      <c r="I55" s="306">
        <f t="shared" si="14"/>
        <v>0</v>
      </c>
      <c r="J55" s="348"/>
    </row>
    <row r="56" spans="2:10" ht="15">
      <c r="B56" s="252" t="s">
        <v>195</v>
      </c>
      <c r="C56" s="241" t="s">
        <v>7</v>
      </c>
      <c r="D56" s="262" t="s">
        <v>219</v>
      </c>
      <c r="E56" s="263">
        <v>6</v>
      </c>
      <c r="F56" s="243"/>
      <c r="G56" s="244">
        <f t="shared" si="12"/>
        <v>0</v>
      </c>
      <c r="H56" s="244">
        <f t="shared" si="13"/>
        <v>0</v>
      </c>
      <c r="I56" s="306">
        <f t="shared" si="14"/>
        <v>0</v>
      </c>
      <c r="J56" s="348"/>
    </row>
    <row r="57" spans="2:10" ht="15">
      <c r="B57" s="252" t="s">
        <v>193</v>
      </c>
      <c r="C57" s="241" t="s">
        <v>16</v>
      </c>
      <c r="D57" s="262" t="s">
        <v>42</v>
      </c>
      <c r="E57" s="263">
        <v>6</v>
      </c>
      <c r="F57" s="243"/>
      <c r="G57" s="244">
        <f t="shared" si="12"/>
        <v>0</v>
      </c>
      <c r="H57" s="244">
        <f t="shared" si="13"/>
        <v>0</v>
      </c>
      <c r="I57" s="306">
        <f t="shared" si="14"/>
        <v>0</v>
      </c>
      <c r="J57" s="348"/>
    </row>
    <row r="58" spans="2:10" ht="15">
      <c r="B58" s="252" t="s">
        <v>193</v>
      </c>
      <c r="C58" s="241" t="s">
        <v>16</v>
      </c>
      <c r="D58" s="262" t="s">
        <v>43</v>
      </c>
      <c r="E58" s="263">
        <v>6</v>
      </c>
      <c r="F58" s="243"/>
      <c r="G58" s="244">
        <f t="shared" si="12"/>
        <v>0</v>
      </c>
      <c r="H58" s="244">
        <f t="shared" si="13"/>
        <v>0</v>
      </c>
      <c r="I58" s="306">
        <f t="shared" si="14"/>
        <v>0</v>
      </c>
      <c r="J58" s="348"/>
    </row>
    <row r="59" spans="2:10" ht="15">
      <c r="B59" s="252" t="s">
        <v>193</v>
      </c>
      <c r="C59" s="241" t="s">
        <v>76</v>
      </c>
      <c r="D59" s="262" t="s">
        <v>42</v>
      </c>
      <c r="E59" s="263">
        <v>3</v>
      </c>
      <c r="F59" s="243"/>
      <c r="G59" s="244">
        <f t="shared" si="12"/>
        <v>0</v>
      </c>
      <c r="H59" s="244">
        <f t="shared" si="13"/>
        <v>0</v>
      </c>
      <c r="I59" s="306">
        <f t="shared" si="14"/>
        <v>0</v>
      </c>
      <c r="J59" s="348"/>
    </row>
    <row r="60" spans="1:10" ht="15" thickBot="1">
      <c r="A60" s="38"/>
      <c r="B60" s="253" t="s">
        <v>193</v>
      </c>
      <c r="C60" s="245" t="s">
        <v>76</v>
      </c>
      <c r="D60" s="281" t="s">
        <v>43</v>
      </c>
      <c r="E60" s="282">
        <v>3</v>
      </c>
      <c r="F60" s="246"/>
      <c r="G60" s="247">
        <f t="shared" si="12"/>
        <v>0</v>
      </c>
      <c r="H60" s="247">
        <f t="shared" si="13"/>
        <v>0</v>
      </c>
      <c r="I60" s="307">
        <f t="shared" si="14"/>
        <v>0</v>
      </c>
      <c r="J60" s="348"/>
    </row>
    <row r="61" spans="2:10" ht="16.2" thickBot="1">
      <c r="B61" s="548" t="s">
        <v>209</v>
      </c>
      <c r="C61" s="549"/>
      <c r="D61" s="549"/>
      <c r="E61" s="549"/>
      <c r="F61" s="549"/>
      <c r="G61" s="550"/>
      <c r="H61" s="496">
        <f>SUM(H47:H60)</f>
        <v>0</v>
      </c>
      <c r="I61" s="512">
        <f>SUM(I47:I60)</f>
        <v>0</v>
      </c>
      <c r="J61" s="513"/>
    </row>
    <row r="62" spans="2:9" ht="15">
      <c r="B62" s="222"/>
      <c r="C62" s="223"/>
      <c r="D62" s="222"/>
      <c r="E62" s="224"/>
      <c r="F62" s="222"/>
      <c r="G62" s="222"/>
      <c r="H62" s="222"/>
      <c r="I62" s="222"/>
    </row>
    <row r="63" spans="2:9" ht="15" thickBot="1">
      <c r="B63" s="222"/>
      <c r="C63" s="223"/>
      <c r="D63" s="222"/>
      <c r="E63" s="224"/>
      <c r="F63" s="222"/>
      <c r="G63" s="222"/>
      <c r="H63" s="222"/>
      <c r="I63" s="222"/>
    </row>
    <row r="64" spans="2:10" ht="53.4" thickBot="1">
      <c r="B64" s="229" t="s">
        <v>187</v>
      </c>
      <c r="C64" s="230" t="s">
        <v>168</v>
      </c>
      <c r="D64" s="230" t="s">
        <v>188</v>
      </c>
      <c r="E64" s="230" t="s">
        <v>220</v>
      </c>
      <c r="F64" s="231" t="s">
        <v>190</v>
      </c>
      <c r="G64" s="230" t="s">
        <v>191</v>
      </c>
      <c r="H64" s="232" t="s">
        <v>192</v>
      </c>
      <c r="I64" s="233" t="s">
        <v>170</v>
      </c>
      <c r="J64" s="130" t="s">
        <v>279</v>
      </c>
    </row>
    <row r="65" spans="1:10" ht="15">
      <c r="A65" s="280"/>
      <c r="B65" s="251" t="s">
        <v>195</v>
      </c>
      <c r="C65" s="236" t="s">
        <v>7</v>
      </c>
      <c r="D65" s="266" t="s">
        <v>221</v>
      </c>
      <c r="E65" s="236">
        <v>4</v>
      </c>
      <c r="F65" s="237"/>
      <c r="G65" s="238">
        <f>F65*1.21</f>
        <v>0</v>
      </c>
      <c r="H65" s="238">
        <f>F65*E65</f>
        <v>0</v>
      </c>
      <c r="I65" s="298">
        <f>G65*E65</f>
        <v>0</v>
      </c>
      <c r="J65" s="348"/>
    </row>
    <row r="66" spans="2:10" ht="15">
      <c r="B66" s="252" t="s">
        <v>195</v>
      </c>
      <c r="C66" s="241" t="s">
        <v>7</v>
      </c>
      <c r="D66" s="262" t="s">
        <v>222</v>
      </c>
      <c r="E66" s="241">
        <v>4</v>
      </c>
      <c r="F66" s="243"/>
      <c r="G66" s="244">
        <f>F66*1.21</f>
        <v>0</v>
      </c>
      <c r="H66" s="244">
        <f>F66*E66</f>
        <v>0</v>
      </c>
      <c r="I66" s="306">
        <f>G66*E66</f>
        <v>0</v>
      </c>
      <c r="J66" s="348"/>
    </row>
    <row r="67" spans="2:10" ht="15">
      <c r="B67" s="252" t="s">
        <v>193</v>
      </c>
      <c r="C67" s="241" t="s">
        <v>16</v>
      </c>
      <c r="D67" s="262" t="s">
        <v>123</v>
      </c>
      <c r="E67" s="241">
        <v>4</v>
      </c>
      <c r="F67" s="243"/>
      <c r="G67" s="244">
        <f>F67*1.21</f>
        <v>0</v>
      </c>
      <c r="H67" s="244">
        <f>F67*E67</f>
        <v>0</v>
      </c>
      <c r="I67" s="306">
        <f>G67*E67</f>
        <v>0</v>
      </c>
      <c r="J67" s="348"/>
    </row>
    <row r="68" spans="1:10" ht="15" thickBot="1">
      <c r="A68" s="38"/>
      <c r="B68" s="253" t="s">
        <v>193</v>
      </c>
      <c r="C68" s="245" t="s">
        <v>16</v>
      </c>
      <c r="D68" s="281" t="s">
        <v>124</v>
      </c>
      <c r="E68" s="245">
        <v>4</v>
      </c>
      <c r="F68" s="246"/>
      <c r="G68" s="247">
        <f>F68*1.21</f>
        <v>0</v>
      </c>
      <c r="H68" s="247">
        <f>F68*E68</f>
        <v>0</v>
      </c>
      <c r="I68" s="307">
        <f>G68*E68</f>
        <v>0</v>
      </c>
      <c r="J68" s="348"/>
    </row>
    <row r="69" spans="2:10" ht="16.2" thickBot="1">
      <c r="B69" s="548" t="s">
        <v>209</v>
      </c>
      <c r="C69" s="549"/>
      <c r="D69" s="549"/>
      <c r="E69" s="549"/>
      <c r="F69" s="549"/>
      <c r="G69" s="550"/>
      <c r="H69" s="496">
        <f>SUM(H65:H68)</f>
        <v>0</v>
      </c>
      <c r="I69" s="506">
        <f>SUM(I65:I68)</f>
        <v>0</v>
      </c>
      <c r="J69" s="505"/>
    </row>
    <row r="70" spans="2:9" ht="15">
      <c r="B70" s="222"/>
      <c r="C70" s="223"/>
      <c r="D70" s="222"/>
      <c r="E70" s="224"/>
      <c r="F70" s="222"/>
      <c r="G70" s="222"/>
      <c r="H70" s="222"/>
      <c r="I70" s="222"/>
    </row>
    <row r="71" spans="2:9" ht="15" thickBot="1">
      <c r="B71" s="222"/>
      <c r="C71" s="223"/>
      <c r="D71" s="222"/>
      <c r="E71" s="224"/>
      <c r="F71" s="222"/>
      <c r="G71" s="222"/>
      <c r="H71" s="222"/>
      <c r="I71" s="222"/>
    </row>
    <row r="72" spans="2:10" ht="53.4" thickBot="1">
      <c r="B72" s="229" t="s">
        <v>187</v>
      </c>
      <c r="C72" s="230" t="s">
        <v>168</v>
      </c>
      <c r="D72" s="230" t="s">
        <v>188</v>
      </c>
      <c r="E72" s="230" t="s">
        <v>223</v>
      </c>
      <c r="F72" s="231" t="s">
        <v>190</v>
      </c>
      <c r="G72" s="230" t="s">
        <v>191</v>
      </c>
      <c r="H72" s="232" t="s">
        <v>192</v>
      </c>
      <c r="I72" s="233" t="s">
        <v>170</v>
      </c>
      <c r="J72" s="130" t="s">
        <v>279</v>
      </c>
    </row>
    <row r="73" spans="2:10" ht="15" thickBot="1">
      <c r="B73" s="283" t="s">
        <v>195</v>
      </c>
      <c r="C73" s="284" t="s">
        <v>16</v>
      </c>
      <c r="D73" s="285" t="s">
        <v>224</v>
      </c>
      <c r="E73" s="248">
        <v>2</v>
      </c>
      <c r="F73" s="254"/>
      <c r="G73" s="255">
        <f>F73*1.21</f>
        <v>0</v>
      </c>
      <c r="H73" s="256">
        <f>F73*E73</f>
        <v>0</v>
      </c>
      <c r="I73" s="256">
        <f>G73*E73</f>
        <v>0</v>
      </c>
      <c r="J73" s="348"/>
    </row>
    <row r="74" spans="2:10" ht="15" thickBot="1">
      <c r="B74" s="548" t="s">
        <v>209</v>
      </c>
      <c r="C74" s="549"/>
      <c r="D74" s="549"/>
      <c r="E74" s="549"/>
      <c r="F74" s="549"/>
      <c r="G74" s="550"/>
      <c r="H74" s="496">
        <f>SUM(H73:H73)</f>
        <v>0</v>
      </c>
      <c r="I74" s="499">
        <f>SUM(I73:I73)</f>
        <v>0</v>
      </c>
      <c r="J74" s="505"/>
    </row>
    <row r="75" spans="2:9" ht="15">
      <c r="B75" s="222"/>
      <c r="C75" s="223"/>
      <c r="D75" s="222"/>
      <c r="E75" s="224"/>
      <c r="F75" s="222"/>
      <c r="G75" s="222"/>
      <c r="H75" s="222"/>
      <c r="I75" s="222"/>
    </row>
    <row r="76" spans="2:9" ht="15" thickBot="1">
      <c r="B76" s="222"/>
      <c r="C76" s="223"/>
      <c r="D76" s="222"/>
      <c r="E76" s="224"/>
      <c r="F76" s="222"/>
      <c r="G76" s="222"/>
      <c r="H76" s="222"/>
      <c r="I76" s="222"/>
    </row>
    <row r="77" spans="2:10" ht="53.4" thickBot="1">
      <c r="B77" s="229" t="s">
        <v>187</v>
      </c>
      <c r="C77" s="230" t="s">
        <v>168</v>
      </c>
      <c r="D77" s="230" t="s">
        <v>188</v>
      </c>
      <c r="E77" s="230" t="s">
        <v>210</v>
      </c>
      <c r="F77" s="231" t="s">
        <v>190</v>
      </c>
      <c r="G77" s="230" t="s">
        <v>191</v>
      </c>
      <c r="H77" s="232" t="s">
        <v>192</v>
      </c>
      <c r="I77" s="233" t="s">
        <v>170</v>
      </c>
      <c r="J77" s="130" t="s">
        <v>279</v>
      </c>
    </row>
    <row r="78" spans="2:10" ht="28.8" thickBot="1">
      <c r="B78" s="286" t="s">
        <v>225</v>
      </c>
      <c r="C78" s="248" t="s">
        <v>7</v>
      </c>
      <c r="D78" s="287" t="s">
        <v>226</v>
      </c>
      <c r="E78" s="248">
        <v>2</v>
      </c>
      <c r="F78" s="288"/>
      <c r="G78" s="255">
        <f>F78*1.21</f>
        <v>0</v>
      </c>
      <c r="H78" s="256">
        <f>F78*E78</f>
        <v>0</v>
      </c>
      <c r="I78" s="256">
        <f>G78*E78</f>
        <v>0</v>
      </c>
      <c r="J78" s="348"/>
    </row>
    <row r="79" spans="2:10" ht="15" thickBot="1">
      <c r="B79" s="548" t="s">
        <v>209</v>
      </c>
      <c r="C79" s="549"/>
      <c r="D79" s="549"/>
      <c r="E79" s="549"/>
      <c r="F79" s="549"/>
      <c r="G79" s="550"/>
      <c r="H79" s="496">
        <f>SUM(H78:H78)</f>
        <v>0</v>
      </c>
      <c r="I79" s="499">
        <f>SUM(I78:I78)</f>
        <v>0</v>
      </c>
      <c r="J79" s="505"/>
    </row>
    <row r="80" spans="2:9" ht="15">
      <c r="B80" s="222"/>
      <c r="C80" s="223"/>
      <c r="D80" s="222"/>
      <c r="E80" s="224"/>
      <c r="F80" s="222"/>
      <c r="G80" s="222"/>
      <c r="H80" s="222"/>
      <c r="I80" s="222"/>
    </row>
    <row r="81" spans="2:9" ht="15" thickBot="1">
      <c r="B81" s="222"/>
      <c r="C81" s="223"/>
      <c r="D81" s="222"/>
      <c r="E81" s="224"/>
      <c r="F81" s="222"/>
      <c r="G81" s="222"/>
      <c r="H81" s="222"/>
      <c r="I81" s="222"/>
    </row>
    <row r="82" spans="2:10" ht="53.4" thickBot="1">
      <c r="B82" s="229" t="s">
        <v>187</v>
      </c>
      <c r="C82" s="230" t="s">
        <v>168</v>
      </c>
      <c r="D82" s="230" t="s">
        <v>188</v>
      </c>
      <c r="E82" s="230" t="s">
        <v>210</v>
      </c>
      <c r="F82" s="231" t="s">
        <v>190</v>
      </c>
      <c r="G82" s="230" t="s">
        <v>191</v>
      </c>
      <c r="H82" s="232" t="s">
        <v>192</v>
      </c>
      <c r="I82" s="233" t="s">
        <v>170</v>
      </c>
      <c r="J82" s="130" t="s">
        <v>279</v>
      </c>
    </row>
    <row r="83" spans="1:10" ht="15">
      <c r="A83" s="235"/>
      <c r="B83" s="289" t="s">
        <v>195</v>
      </c>
      <c r="C83" s="290" t="s">
        <v>227</v>
      </c>
      <c r="D83" s="291" t="s">
        <v>228</v>
      </c>
      <c r="E83" s="236">
        <v>12</v>
      </c>
      <c r="F83" s="292"/>
      <c r="G83" s="238">
        <f aca="true" t="shared" si="15" ref="G83:G88">F83*1.21</f>
        <v>0</v>
      </c>
      <c r="H83" s="238">
        <f aca="true" t="shared" si="16" ref="H83:H88">F83*E83</f>
        <v>0</v>
      </c>
      <c r="I83" s="298">
        <f aca="true" t="shared" si="17" ref="I83:I88">G83*E83</f>
        <v>0</v>
      </c>
      <c r="J83" s="348"/>
    </row>
    <row r="84" spans="2:10" ht="15">
      <c r="B84" s="293" t="s">
        <v>195</v>
      </c>
      <c r="C84" s="268" t="s">
        <v>227</v>
      </c>
      <c r="D84" s="294" t="s">
        <v>228</v>
      </c>
      <c r="E84" s="241">
        <v>12</v>
      </c>
      <c r="F84" s="295"/>
      <c r="G84" s="244">
        <f t="shared" si="15"/>
        <v>0</v>
      </c>
      <c r="H84" s="244">
        <f t="shared" si="16"/>
        <v>0</v>
      </c>
      <c r="I84" s="306">
        <f t="shared" si="17"/>
        <v>0</v>
      </c>
      <c r="J84" s="348"/>
    </row>
    <row r="85" spans="2:10" ht="15">
      <c r="B85" s="293" t="s">
        <v>193</v>
      </c>
      <c r="C85" s="241" t="s">
        <v>16</v>
      </c>
      <c r="D85" s="294" t="s">
        <v>38</v>
      </c>
      <c r="E85" s="241">
        <v>24</v>
      </c>
      <c r="F85" s="295"/>
      <c r="G85" s="244">
        <f t="shared" si="15"/>
        <v>0</v>
      </c>
      <c r="H85" s="244">
        <f t="shared" si="16"/>
        <v>0</v>
      </c>
      <c r="I85" s="306">
        <f t="shared" si="17"/>
        <v>0</v>
      </c>
      <c r="J85" s="348"/>
    </row>
    <row r="86" spans="2:10" ht="15">
      <c r="B86" s="573" t="s">
        <v>193</v>
      </c>
      <c r="C86" s="322" t="s">
        <v>76</v>
      </c>
      <c r="D86" s="342" t="s">
        <v>38</v>
      </c>
      <c r="E86" s="322">
        <v>12</v>
      </c>
      <c r="F86" s="324"/>
      <c r="G86" s="325">
        <f t="shared" si="15"/>
        <v>0</v>
      </c>
      <c r="H86" s="325">
        <f t="shared" si="16"/>
        <v>0</v>
      </c>
      <c r="I86" s="347">
        <f t="shared" si="17"/>
        <v>0</v>
      </c>
      <c r="J86" s="348"/>
    </row>
    <row r="87" spans="2:10" ht="15">
      <c r="B87" s="294" t="s">
        <v>206</v>
      </c>
      <c r="C87" s="263" t="s">
        <v>7</v>
      </c>
      <c r="D87" s="294" t="s">
        <v>229</v>
      </c>
      <c r="E87" s="517">
        <v>4</v>
      </c>
      <c r="F87" s="295"/>
      <c r="G87" s="244">
        <f t="shared" si="15"/>
        <v>0</v>
      </c>
      <c r="H87" s="244">
        <f t="shared" si="16"/>
        <v>0</v>
      </c>
      <c r="I87" s="244">
        <f t="shared" si="17"/>
        <v>0</v>
      </c>
      <c r="J87" s="348"/>
    </row>
    <row r="88" spans="2:10" ht="15" thickBot="1">
      <c r="B88" s="297" t="s">
        <v>206</v>
      </c>
      <c r="C88" s="574" t="s">
        <v>7</v>
      </c>
      <c r="D88" s="575" t="s">
        <v>230</v>
      </c>
      <c r="E88" s="574">
        <v>2</v>
      </c>
      <c r="F88" s="576"/>
      <c r="G88" s="571">
        <f t="shared" si="15"/>
        <v>0</v>
      </c>
      <c r="H88" s="572">
        <f t="shared" si="16"/>
        <v>0</v>
      </c>
      <c r="I88" s="572">
        <f t="shared" si="17"/>
        <v>0</v>
      </c>
      <c r="J88" s="348"/>
    </row>
    <row r="89" spans="2:10" ht="16.2" thickBot="1">
      <c r="B89" s="551" t="s">
        <v>209</v>
      </c>
      <c r="C89" s="552"/>
      <c r="D89" s="552"/>
      <c r="E89" s="552"/>
      <c r="F89" s="552"/>
      <c r="G89" s="553"/>
      <c r="H89" s="498">
        <f>SUM(H83:H88)</f>
        <v>0</v>
      </c>
      <c r="I89" s="511">
        <f>SUM(I83:I88)</f>
        <v>0</v>
      </c>
      <c r="J89" s="505"/>
    </row>
    <row r="90" spans="2:9" ht="15">
      <c r="B90" s="222"/>
      <c r="C90" s="223"/>
      <c r="D90" s="222"/>
      <c r="E90" s="224"/>
      <c r="F90" s="222"/>
      <c r="G90" s="222"/>
      <c r="H90" s="222"/>
      <c r="I90" s="222"/>
    </row>
    <row r="91" spans="2:9" ht="15" thickBot="1">
      <c r="B91" s="222"/>
      <c r="C91" s="223"/>
      <c r="D91" s="222"/>
      <c r="E91" s="224"/>
      <c r="F91" s="222"/>
      <c r="G91" s="222"/>
      <c r="H91" s="222"/>
      <c r="I91" s="222"/>
    </row>
    <row r="92" spans="2:10" ht="53.4" thickBot="1">
      <c r="B92" s="229" t="s">
        <v>187</v>
      </c>
      <c r="C92" s="230" t="s">
        <v>168</v>
      </c>
      <c r="D92" s="230" t="s">
        <v>188</v>
      </c>
      <c r="E92" s="230" t="s">
        <v>210</v>
      </c>
      <c r="F92" s="231" t="s">
        <v>190</v>
      </c>
      <c r="G92" s="230" t="s">
        <v>191</v>
      </c>
      <c r="H92" s="232" t="s">
        <v>192</v>
      </c>
      <c r="I92" s="233" t="s">
        <v>170</v>
      </c>
      <c r="J92" s="130" t="s">
        <v>279</v>
      </c>
    </row>
    <row r="93" spans="2:10" ht="15">
      <c r="B93" s="251" t="s">
        <v>193</v>
      </c>
      <c r="C93" s="236" t="s">
        <v>16</v>
      </c>
      <c r="D93" s="266" t="s">
        <v>231</v>
      </c>
      <c r="E93" s="236">
        <v>2</v>
      </c>
      <c r="F93" s="292"/>
      <c r="G93" s="238">
        <f>F93*1.21</f>
        <v>0</v>
      </c>
      <c r="H93" s="238">
        <f>F93*E93</f>
        <v>0</v>
      </c>
      <c r="I93" s="298">
        <f>G93*E93</f>
        <v>0</v>
      </c>
      <c r="J93" s="348"/>
    </row>
    <row r="94" spans="2:10" ht="15">
      <c r="B94" s="240" t="s">
        <v>232</v>
      </c>
      <c r="C94" s="241" t="s">
        <v>7</v>
      </c>
      <c r="D94" s="242" t="s">
        <v>233</v>
      </c>
      <c r="E94" s="241">
        <v>2</v>
      </c>
      <c r="F94" s="295"/>
      <c r="G94" s="244">
        <f>F94*1.21</f>
        <v>0</v>
      </c>
      <c r="H94" s="244">
        <f>F94*E94</f>
        <v>0</v>
      </c>
      <c r="I94" s="306">
        <f>G94*E94</f>
        <v>0</v>
      </c>
      <c r="J94" s="348"/>
    </row>
    <row r="95" spans="2:10" ht="15">
      <c r="B95" s="252" t="s">
        <v>193</v>
      </c>
      <c r="C95" s="241" t="s">
        <v>16</v>
      </c>
      <c r="D95" s="262" t="s">
        <v>231</v>
      </c>
      <c r="E95" s="241">
        <v>2</v>
      </c>
      <c r="F95" s="295"/>
      <c r="G95" s="244">
        <f>F95*1.21</f>
        <v>0</v>
      </c>
      <c r="H95" s="244">
        <f>F95*E95</f>
        <v>0</v>
      </c>
      <c r="I95" s="306">
        <f>G95*E95</f>
        <v>0</v>
      </c>
      <c r="J95" s="348"/>
    </row>
    <row r="96" spans="2:10" ht="15">
      <c r="B96" s="321" t="s">
        <v>232</v>
      </c>
      <c r="C96" s="322" t="s">
        <v>7</v>
      </c>
      <c r="D96" s="323" t="s">
        <v>233</v>
      </c>
      <c r="E96" s="322">
        <v>2</v>
      </c>
      <c r="F96" s="324"/>
      <c r="G96" s="325">
        <f>F96*1.21</f>
        <v>0</v>
      </c>
      <c r="H96" s="325">
        <f>F96*E96</f>
        <v>0</v>
      </c>
      <c r="I96" s="347">
        <f>G96*E96</f>
        <v>0</v>
      </c>
      <c r="J96" s="348"/>
    </row>
    <row r="97" spans="2:10" ht="15" thickBot="1">
      <c r="B97" s="577" t="s">
        <v>193</v>
      </c>
      <c r="C97" s="338" t="s">
        <v>14</v>
      </c>
      <c r="D97" s="577" t="s">
        <v>234</v>
      </c>
      <c r="E97" s="338">
        <v>2</v>
      </c>
      <c r="F97" s="324"/>
      <c r="G97" s="325">
        <f>F97*1.21</f>
        <v>0</v>
      </c>
      <c r="H97" s="325">
        <f>F97*E97</f>
        <v>0</v>
      </c>
      <c r="I97" s="325">
        <f>G97*E97</f>
        <v>0</v>
      </c>
      <c r="J97" s="348"/>
    </row>
    <row r="98" spans="2:10" ht="15" thickBot="1">
      <c r="B98" s="548" t="s">
        <v>209</v>
      </c>
      <c r="C98" s="549"/>
      <c r="D98" s="549"/>
      <c r="E98" s="549"/>
      <c r="F98" s="549"/>
      <c r="G98" s="550"/>
      <c r="H98" s="496">
        <f>SUM(H93:H97)</f>
        <v>0</v>
      </c>
      <c r="I98" s="499">
        <f>SUM(I93:I97)</f>
        <v>0</v>
      </c>
      <c r="J98" s="505"/>
    </row>
    <row r="99" spans="2:9" ht="15">
      <c r="B99" s="222"/>
      <c r="C99" s="223"/>
      <c r="D99" s="222"/>
      <c r="E99" s="224"/>
      <c r="F99" s="222"/>
      <c r="G99" s="222"/>
      <c r="H99" s="222"/>
      <c r="I99" s="222"/>
    </row>
    <row r="100" spans="2:9" ht="15" thickBot="1">
      <c r="B100" s="222"/>
      <c r="C100" s="223"/>
      <c r="D100" s="222"/>
      <c r="E100" s="224"/>
      <c r="F100" s="222"/>
      <c r="G100" s="222"/>
      <c r="H100" s="222"/>
      <c r="I100" s="222"/>
    </row>
    <row r="101" spans="2:10" ht="53.4" thickBot="1">
      <c r="B101" s="229" t="s">
        <v>187</v>
      </c>
      <c r="C101" s="230" t="s">
        <v>168</v>
      </c>
      <c r="D101" s="230" t="s">
        <v>188</v>
      </c>
      <c r="E101" s="230" t="s">
        <v>210</v>
      </c>
      <c r="F101" s="231" t="s">
        <v>190</v>
      </c>
      <c r="G101" s="230" t="s">
        <v>191</v>
      </c>
      <c r="H101" s="232" t="s">
        <v>192</v>
      </c>
      <c r="I101" s="233" t="s">
        <v>170</v>
      </c>
      <c r="J101" s="130" t="s">
        <v>279</v>
      </c>
    </row>
    <row r="102" spans="2:10" ht="15">
      <c r="B102" s="294" t="s">
        <v>195</v>
      </c>
      <c r="C102" s="336" t="s">
        <v>227</v>
      </c>
      <c r="D102" s="294" t="s">
        <v>219</v>
      </c>
      <c r="E102" s="300">
        <v>8</v>
      </c>
      <c r="F102" s="295"/>
      <c r="G102" s="244">
        <f aca="true" t="shared" si="18" ref="G102:G107">F102*1.21</f>
        <v>0</v>
      </c>
      <c r="H102" s="244">
        <f aca="true" t="shared" si="19" ref="H102:H107">F102*E102</f>
        <v>0</v>
      </c>
      <c r="I102" s="244">
        <f aca="true" t="shared" si="20" ref="I102:I107">G102*E102</f>
        <v>0</v>
      </c>
      <c r="J102" s="348"/>
    </row>
    <row r="103" spans="2:10" ht="15">
      <c r="B103" s="294" t="s">
        <v>195</v>
      </c>
      <c r="C103" s="268" t="s">
        <v>227</v>
      </c>
      <c r="D103" s="294" t="s">
        <v>218</v>
      </c>
      <c r="E103" s="300">
        <v>8</v>
      </c>
      <c r="F103" s="295"/>
      <c r="G103" s="244">
        <f t="shared" si="18"/>
        <v>0</v>
      </c>
      <c r="H103" s="244">
        <f t="shared" si="19"/>
        <v>0</v>
      </c>
      <c r="I103" s="244">
        <f t="shared" si="20"/>
        <v>0</v>
      </c>
      <c r="J103" s="348"/>
    </row>
    <row r="104" spans="2:10" ht="15">
      <c r="B104" s="294" t="s">
        <v>193</v>
      </c>
      <c r="C104" s="300" t="s">
        <v>16</v>
      </c>
      <c r="D104" s="294" t="s">
        <v>43</v>
      </c>
      <c r="E104" s="300">
        <v>8</v>
      </c>
      <c r="F104" s="295"/>
      <c r="G104" s="244">
        <f t="shared" si="18"/>
        <v>0</v>
      </c>
      <c r="H104" s="244">
        <f t="shared" si="19"/>
        <v>0</v>
      </c>
      <c r="I104" s="244">
        <f t="shared" si="20"/>
        <v>0</v>
      </c>
      <c r="J104" s="348"/>
    </row>
    <row r="105" spans="2:10" ht="15">
      <c r="B105" s="294" t="s">
        <v>193</v>
      </c>
      <c r="C105" s="300" t="s">
        <v>16</v>
      </c>
      <c r="D105" s="294" t="s">
        <v>42</v>
      </c>
      <c r="E105" s="300">
        <v>8</v>
      </c>
      <c r="F105" s="295"/>
      <c r="G105" s="244">
        <f t="shared" si="18"/>
        <v>0</v>
      </c>
      <c r="H105" s="244">
        <f t="shared" si="19"/>
        <v>0</v>
      </c>
      <c r="I105" s="244">
        <f t="shared" si="20"/>
        <v>0</v>
      </c>
      <c r="J105" s="348"/>
    </row>
    <row r="106" spans="2:10" ht="15">
      <c r="B106" s="269" t="s">
        <v>193</v>
      </c>
      <c r="C106" s="268" t="s">
        <v>76</v>
      </c>
      <c r="D106" s="269" t="s">
        <v>43</v>
      </c>
      <c r="E106" s="268">
        <v>4</v>
      </c>
      <c r="F106" s="295"/>
      <c r="G106" s="244">
        <f t="shared" si="18"/>
        <v>0</v>
      </c>
      <c r="H106" s="244">
        <f t="shared" si="19"/>
        <v>0</v>
      </c>
      <c r="I106" s="244">
        <f t="shared" si="20"/>
        <v>0</v>
      </c>
      <c r="J106" s="348"/>
    </row>
    <row r="107" spans="2:10" ht="15" thickBot="1">
      <c r="B107" s="269" t="s">
        <v>193</v>
      </c>
      <c r="C107" s="268" t="s">
        <v>76</v>
      </c>
      <c r="D107" s="269" t="s">
        <v>42</v>
      </c>
      <c r="E107" s="268">
        <v>4</v>
      </c>
      <c r="F107" s="295"/>
      <c r="G107" s="244">
        <f t="shared" si="18"/>
        <v>0</v>
      </c>
      <c r="H107" s="244">
        <f t="shared" si="19"/>
        <v>0</v>
      </c>
      <c r="I107" s="244">
        <f t="shared" si="20"/>
        <v>0</v>
      </c>
      <c r="J107" s="348"/>
    </row>
    <row r="108" spans="2:10" ht="15" thickBot="1">
      <c r="B108" s="548" t="s">
        <v>209</v>
      </c>
      <c r="C108" s="549"/>
      <c r="D108" s="549"/>
      <c r="E108" s="549"/>
      <c r="F108" s="549"/>
      <c r="G108" s="550"/>
      <c r="H108" s="496">
        <f>SUM(H102:H107)</f>
        <v>0</v>
      </c>
      <c r="I108" s="499">
        <f>SUM(I102:I107)</f>
        <v>0</v>
      </c>
      <c r="J108" s="505"/>
    </row>
    <row r="109" spans="2:9" ht="15">
      <c r="B109" s="222"/>
      <c r="C109" s="223"/>
      <c r="D109" s="222"/>
      <c r="E109" s="224"/>
      <c r="F109" s="222"/>
      <c r="G109" s="222"/>
      <c r="H109" s="222"/>
      <c r="I109" s="222"/>
    </row>
    <row r="110" spans="2:9" ht="15" thickBot="1">
      <c r="B110" s="222"/>
      <c r="C110" s="223"/>
      <c r="D110" s="222"/>
      <c r="E110" s="224"/>
      <c r="F110" s="222"/>
      <c r="G110" s="222"/>
      <c r="H110" s="222"/>
      <c r="I110" s="222"/>
    </row>
    <row r="111" spans="2:10" ht="52.8">
      <c r="B111" s="330" t="s">
        <v>187</v>
      </c>
      <c r="C111" s="227" t="s">
        <v>168</v>
      </c>
      <c r="D111" s="227" t="s">
        <v>188</v>
      </c>
      <c r="E111" s="227" t="s">
        <v>210</v>
      </c>
      <c r="F111" s="331" t="s">
        <v>190</v>
      </c>
      <c r="G111" s="227" t="s">
        <v>191</v>
      </c>
      <c r="H111" s="332" t="s">
        <v>192</v>
      </c>
      <c r="I111" s="333" t="s">
        <v>170</v>
      </c>
      <c r="J111" s="130" t="s">
        <v>279</v>
      </c>
    </row>
    <row r="112" spans="2:10" ht="15">
      <c r="B112" s="262" t="s">
        <v>195</v>
      </c>
      <c r="C112" s="300" t="s">
        <v>7</v>
      </c>
      <c r="D112" s="242" t="s">
        <v>235</v>
      </c>
      <c r="E112" s="300">
        <v>2</v>
      </c>
      <c r="F112" s="295"/>
      <c r="G112" s="244">
        <f aca="true" t="shared" si="21" ref="G112:G118">F112*1.21</f>
        <v>0</v>
      </c>
      <c r="H112" s="244">
        <f aca="true" t="shared" si="22" ref="H112:H118">F112*E112</f>
        <v>0</v>
      </c>
      <c r="I112" s="244">
        <f aca="true" t="shared" si="23" ref="I112:I118">G112*E112</f>
        <v>0</v>
      </c>
      <c r="J112" s="348"/>
    </row>
    <row r="113" spans="2:10" ht="15">
      <c r="B113" s="262" t="s">
        <v>193</v>
      </c>
      <c r="C113" s="300" t="s">
        <v>14</v>
      </c>
      <c r="D113" s="242" t="s">
        <v>236</v>
      </c>
      <c r="E113" s="300">
        <v>2</v>
      </c>
      <c r="F113" s="295"/>
      <c r="G113" s="244">
        <f t="shared" si="21"/>
        <v>0</v>
      </c>
      <c r="H113" s="244">
        <f t="shared" si="22"/>
        <v>0</v>
      </c>
      <c r="I113" s="244">
        <f t="shared" si="23"/>
        <v>0</v>
      </c>
      <c r="J113" s="348"/>
    </row>
    <row r="114" spans="2:10" ht="15">
      <c r="B114" s="294" t="s">
        <v>195</v>
      </c>
      <c r="C114" s="300" t="s">
        <v>4</v>
      </c>
      <c r="D114" s="294" t="s">
        <v>237</v>
      </c>
      <c r="E114" s="263">
        <v>2</v>
      </c>
      <c r="F114" s="295"/>
      <c r="G114" s="244">
        <f t="shared" si="21"/>
        <v>0</v>
      </c>
      <c r="H114" s="244">
        <f t="shared" si="22"/>
        <v>0</v>
      </c>
      <c r="I114" s="244">
        <f t="shared" si="23"/>
        <v>0</v>
      </c>
      <c r="J114" s="348"/>
    </row>
    <row r="115" spans="2:10" ht="15">
      <c r="B115" s="294" t="s">
        <v>195</v>
      </c>
      <c r="C115" s="300" t="s">
        <v>16</v>
      </c>
      <c r="D115" s="294" t="s">
        <v>237</v>
      </c>
      <c r="E115" s="263">
        <v>2</v>
      </c>
      <c r="F115" s="295"/>
      <c r="G115" s="244">
        <f t="shared" si="21"/>
        <v>0</v>
      </c>
      <c r="H115" s="244">
        <f t="shared" si="22"/>
        <v>0</v>
      </c>
      <c r="I115" s="244">
        <f t="shared" si="23"/>
        <v>0</v>
      </c>
      <c r="J115" s="348"/>
    </row>
    <row r="116" spans="2:10" ht="15">
      <c r="B116" s="294" t="s">
        <v>193</v>
      </c>
      <c r="C116" s="300" t="s">
        <v>16</v>
      </c>
      <c r="D116" s="294" t="s">
        <v>238</v>
      </c>
      <c r="E116" s="263">
        <v>2</v>
      </c>
      <c r="F116" s="295"/>
      <c r="G116" s="244">
        <f t="shared" si="21"/>
        <v>0</v>
      </c>
      <c r="H116" s="244">
        <f t="shared" si="22"/>
        <v>0</v>
      </c>
      <c r="I116" s="244">
        <f t="shared" si="23"/>
        <v>0</v>
      </c>
      <c r="J116" s="348"/>
    </row>
    <row r="117" spans="2:10" ht="15">
      <c r="B117" s="269" t="s">
        <v>193</v>
      </c>
      <c r="C117" s="268" t="s">
        <v>4</v>
      </c>
      <c r="D117" s="269" t="s">
        <v>239</v>
      </c>
      <c r="E117" s="299">
        <v>2</v>
      </c>
      <c r="F117" s="295"/>
      <c r="G117" s="244">
        <f t="shared" si="21"/>
        <v>0</v>
      </c>
      <c r="H117" s="244">
        <f t="shared" si="22"/>
        <v>0</v>
      </c>
      <c r="I117" s="244">
        <f t="shared" si="23"/>
        <v>0</v>
      </c>
      <c r="J117" s="348"/>
    </row>
    <row r="118" spans="2:10" ht="15" thickBot="1">
      <c r="B118" s="337" t="s">
        <v>193</v>
      </c>
      <c r="C118" s="338" t="s">
        <v>16</v>
      </c>
      <c r="D118" s="337" t="s">
        <v>240</v>
      </c>
      <c r="E118" s="339">
        <v>2</v>
      </c>
      <c r="F118" s="324"/>
      <c r="G118" s="325">
        <f t="shared" si="21"/>
        <v>0</v>
      </c>
      <c r="H118" s="325">
        <f t="shared" si="22"/>
        <v>0</v>
      </c>
      <c r="I118" s="325">
        <f t="shared" si="23"/>
        <v>0</v>
      </c>
      <c r="J118" s="348"/>
    </row>
    <row r="119" spans="2:10" ht="15" thickBot="1">
      <c r="B119" s="501" t="s">
        <v>209</v>
      </c>
      <c r="C119" s="502"/>
      <c r="D119" s="503"/>
      <c r="E119" s="502"/>
      <c r="F119" s="503"/>
      <c r="G119" s="503"/>
      <c r="H119" s="499">
        <f>SUM(H112:H118)</f>
        <v>0</v>
      </c>
      <c r="I119" s="499">
        <f>SUM(I112:I118)</f>
        <v>0</v>
      </c>
      <c r="J119" s="505"/>
    </row>
    <row r="120" spans="1:9" ht="15.6">
      <c r="A120" s="258"/>
      <c r="B120" s="259"/>
      <c r="C120" s="249"/>
      <c r="D120" s="259"/>
      <c r="E120" s="249"/>
      <c r="F120" s="259"/>
      <c r="G120" s="259"/>
      <c r="H120" s="259"/>
      <c r="I120" s="261"/>
    </row>
    <row r="121" spans="1:9" ht="16.2" thickBot="1">
      <c r="A121" s="258"/>
      <c r="B121" s="259"/>
      <c r="C121" s="249"/>
      <c r="D121" s="259"/>
      <c r="E121" s="249"/>
      <c r="F121" s="259"/>
      <c r="G121" s="259"/>
      <c r="H121" s="259"/>
      <c r="I121" s="261"/>
    </row>
    <row r="122" spans="2:10" ht="52.8">
      <c r="B122" s="330" t="s">
        <v>187</v>
      </c>
      <c r="C122" s="227" t="s">
        <v>168</v>
      </c>
      <c r="D122" s="227" t="s">
        <v>188</v>
      </c>
      <c r="E122" s="227" t="s">
        <v>210</v>
      </c>
      <c r="F122" s="331" t="s">
        <v>190</v>
      </c>
      <c r="G122" s="227" t="s">
        <v>191</v>
      </c>
      <c r="H122" s="332" t="s">
        <v>192</v>
      </c>
      <c r="I122" s="333" t="s">
        <v>170</v>
      </c>
      <c r="J122" s="130" t="s">
        <v>279</v>
      </c>
    </row>
    <row r="123" spans="2:10" ht="15">
      <c r="B123" s="301" t="s">
        <v>241</v>
      </c>
      <c r="C123" s="301" t="s">
        <v>14</v>
      </c>
      <c r="D123" s="561" t="s">
        <v>242</v>
      </c>
      <c r="E123" s="564">
        <v>8</v>
      </c>
      <c r="F123" s="295"/>
      <c r="G123" s="244">
        <f aca="true" t="shared" si="24" ref="G123:G134">F123*1.21</f>
        <v>0</v>
      </c>
      <c r="H123" s="244">
        <f aca="true" t="shared" si="25" ref="H123:H134">F123*E123</f>
        <v>0</v>
      </c>
      <c r="I123" s="244">
        <f aca="true" t="shared" si="26" ref="I123:I134">G123*E123</f>
        <v>0</v>
      </c>
      <c r="J123" s="348"/>
    </row>
    <row r="124" spans="2:10" ht="15">
      <c r="B124" s="301" t="s">
        <v>241</v>
      </c>
      <c r="C124" s="301" t="s">
        <v>76</v>
      </c>
      <c r="D124" s="561" t="s">
        <v>242</v>
      </c>
      <c r="E124" s="564">
        <v>8</v>
      </c>
      <c r="F124" s="295"/>
      <c r="G124" s="244">
        <f t="shared" si="24"/>
        <v>0</v>
      </c>
      <c r="H124" s="244">
        <f t="shared" si="25"/>
        <v>0</v>
      </c>
      <c r="I124" s="244">
        <f t="shared" si="26"/>
        <v>0</v>
      </c>
      <c r="J124" s="348"/>
    </row>
    <row r="125" spans="2:10" ht="15">
      <c r="B125" s="301" t="s">
        <v>193</v>
      </c>
      <c r="C125" s="301" t="s">
        <v>14</v>
      </c>
      <c r="D125" s="561" t="s">
        <v>243</v>
      </c>
      <c r="E125" s="564">
        <v>8</v>
      </c>
      <c r="F125" s="295"/>
      <c r="G125" s="244">
        <f t="shared" si="24"/>
        <v>0</v>
      </c>
      <c r="H125" s="244">
        <f t="shared" si="25"/>
        <v>0</v>
      </c>
      <c r="I125" s="244">
        <f t="shared" si="26"/>
        <v>0</v>
      </c>
      <c r="J125" s="348"/>
    </row>
    <row r="126" spans="2:10" ht="15">
      <c r="B126" s="301" t="s">
        <v>241</v>
      </c>
      <c r="C126" s="301" t="s">
        <v>14</v>
      </c>
      <c r="D126" s="561" t="s">
        <v>218</v>
      </c>
      <c r="E126" s="564">
        <v>3</v>
      </c>
      <c r="F126" s="295"/>
      <c r="G126" s="244">
        <f t="shared" si="24"/>
        <v>0</v>
      </c>
      <c r="H126" s="244">
        <f t="shared" si="25"/>
        <v>0</v>
      </c>
      <c r="I126" s="244">
        <f t="shared" si="26"/>
        <v>0</v>
      </c>
      <c r="J126" s="348"/>
    </row>
    <row r="127" spans="2:10" ht="15">
      <c r="B127" s="301" t="s">
        <v>241</v>
      </c>
      <c r="C127" s="301" t="s">
        <v>14</v>
      </c>
      <c r="D127" s="561" t="s">
        <v>244</v>
      </c>
      <c r="E127" s="564">
        <v>3</v>
      </c>
      <c r="F127" s="295"/>
      <c r="G127" s="244">
        <f t="shared" si="24"/>
        <v>0</v>
      </c>
      <c r="H127" s="244">
        <f t="shared" si="25"/>
        <v>0</v>
      </c>
      <c r="I127" s="244">
        <f t="shared" si="26"/>
        <v>0</v>
      </c>
      <c r="J127" s="348"/>
    </row>
    <row r="128" spans="2:10" ht="15">
      <c r="B128" s="301" t="s">
        <v>193</v>
      </c>
      <c r="C128" s="301" t="s">
        <v>16</v>
      </c>
      <c r="D128" s="561" t="s">
        <v>218</v>
      </c>
      <c r="E128" s="564">
        <v>3</v>
      </c>
      <c r="F128" s="295"/>
      <c r="G128" s="244">
        <f t="shared" si="24"/>
        <v>0</v>
      </c>
      <c r="H128" s="244">
        <f t="shared" si="25"/>
        <v>0</v>
      </c>
      <c r="I128" s="244">
        <f t="shared" si="26"/>
        <v>0</v>
      </c>
      <c r="J128" s="348"/>
    </row>
    <row r="129" spans="2:10" ht="15">
      <c r="B129" s="301" t="s">
        <v>193</v>
      </c>
      <c r="C129" s="301" t="s">
        <v>16</v>
      </c>
      <c r="D129" s="561" t="s">
        <v>244</v>
      </c>
      <c r="E129" s="564">
        <v>3</v>
      </c>
      <c r="F129" s="295"/>
      <c r="G129" s="244">
        <f t="shared" si="24"/>
        <v>0</v>
      </c>
      <c r="H129" s="244">
        <f t="shared" si="25"/>
        <v>0</v>
      </c>
      <c r="I129" s="244">
        <f t="shared" si="26"/>
        <v>0</v>
      </c>
      <c r="J129" s="348"/>
    </row>
    <row r="130" spans="2:10" ht="15">
      <c r="B130" s="301" t="s">
        <v>241</v>
      </c>
      <c r="C130" s="301" t="s">
        <v>14</v>
      </c>
      <c r="D130" s="561" t="s">
        <v>245</v>
      </c>
      <c r="E130" s="565">
        <v>3</v>
      </c>
      <c r="F130" s="295"/>
      <c r="G130" s="244">
        <f t="shared" si="24"/>
        <v>0</v>
      </c>
      <c r="H130" s="244">
        <f t="shared" si="25"/>
        <v>0</v>
      </c>
      <c r="I130" s="244">
        <f t="shared" si="26"/>
        <v>0</v>
      </c>
      <c r="J130" s="348"/>
    </row>
    <row r="131" spans="2:10" ht="15">
      <c r="B131" s="301" t="s">
        <v>241</v>
      </c>
      <c r="C131" s="301" t="s">
        <v>16</v>
      </c>
      <c r="D131" s="561" t="s">
        <v>245</v>
      </c>
      <c r="E131" s="565">
        <v>3</v>
      </c>
      <c r="F131" s="295"/>
      <c r="G131" s="244">
        <f t="shared" si="24"/>
        <v>0</v>
      </c>
      <c r="H131" s="244">
        <f t="shared" si="25"/>
        <v>0</v>
      </c>
      <c r="I131" s="244">
        <f t="shared" si="26"/>
        <v>0</v>
      </c>
      <c r="J131" s="348"/>
    </row>
    <row r="132" spans="2:10" ht="15">
      <c r="B132" s="301" t="s">
        <v>241</v>
      </c>
      <c r="C132" s="301" t="s">
        <v>14</v>
      </c>
      <c r="D132" s="561" t="s">
        <v>246</v>
      </c>
      <c r="E132" s="301">
        <v>4</v>
      </c>
      <c r="F132" s="295"/>
      <c r="G132" s="244">
        <f t="shared" si="24"/>
        <v>0</v>
      </c>
      <c r="H132" s="244">
        <f t="shared" si="25"/>
        <v>0</v>
      </c>
      <c r="I132" s="244">
        <f t="shared" si="26"/>
        <v>0</v>
      </c>
      <c r="J132" s="348"/>
    </row>
    <row r="133" spans="2:10" ht="15">
      <c r="B133" s="301" t="s">
        <v>241</v>
      </c>
      <c r="C133" s="301" t="s">
        <v>16</v>
      </c>
      <c r="D133" s="561" t="s">
        <v>246</v>
      </c>
      <c r="E133" s="301">
        <v>6</v>
      </c>
      <c r="F133" s="295"/>
      <c r="G133" s="244">
        <f t="shared" si="24"/>
        <v>0</v>
      </c>
      <c r="H133" s="244">
        <f t="shared" si="25"/>
        <v>0</v>
      </c>
      <c r="I133" s="244">
        <f t="shared" si="26"/>
        <v>0</v>
      </c>
      <c r="J133" s="348"/>
    </row>
    <row r="134" spans="1:10" ht="15" thickBot="1">
      <c r="A134" s="38"/>
      <c r="B134" s="563" t="s">
        <v>241</v>
      </c>
      <c r="C134" s="563" t="s">
        <v>14</v>
      </c>
      <c r="D134" s="562" t="s">
        <v>246</v>
      </c>
      <c r="E134" s="563">
        <v>2</v>
      </c>
      <c r="F134" s="324"/>
      <c r="G134" s="325">
        <f t="shared" si="24"/>
        <v>0</v>
      </c>
      <c r="H134" s="325">
        <f t="shared" si="25"/>
        <v>0</v>
      </c>
      <c r="I134" s="325">
        <f t="shared" si="26"/>
        <v>0</v>
      </c>
      <c r="J134" s="348"/>
    </row>
    <row r="135" spans="2:10" ht="15" thickBot="1">
      <c r="B135" s="501" t="s">
        <v>209</v>
      </c>
      <c r="C135" s="503"/>
      <c r="D135" s="503"/>
      <c r="E135" s="502"/>
      <c r="F135" s="503"/>
      <c r="G135" s="503"/>
      <c r="H135" s="500">
        <f>SUM(H123:H134)</f>
        <v>0</v>
      </c>
      <c r="I135" s="499">
        <f>SUM(I123:I134)</f>
        <v>0</v>
      </c>
      <c r="J135" s="505"/>
    </row>
    <row r="136" spans="1:9" ht="15.6">
      <c r="A136" s="258"/>
      <c r="B136" s="259"/>
      <c r="C136" s="249"/>
      <c r="D136" s="259"/>
      <c r="E136" s="249"/>
      <c r="F136" s="259"/>
      <c r="G136" s="259"/>
      <c r="H136" s="259"/>
      <c r="I136" s="261"/>
    </row>
    <row r="137" spans="2:9" ht="15">
      <c r="B137" s="222"/>
      <c r="C137" s="223"/>
      <c r="D137" s="222"/>
      <c r="E137" s="224"/>
      <c r="F137" s="222"/>
      <c r="G137" s="222"/>
      <c r="H137" s="222"/>
      <c r="I137" s="222"/>
    </row>
    <row r="138" spans="2:9" ht="15" thickBot="1">
      <c r="B138" s="222"/>
      <c r="C138" s="223"/>
      <c r="D138" s="222"/>
      <c r="E138" s="224"/>
      <c r="F138" s="222"/>
      <c r="G138" s="222"/>
      <c r="H138" s="222"/>
      <c r="I138" s="222"/>
    </row>
    <row r="139" spans="2:10" ht="53.4" thickBot="1">
      <c r="B139" s="229" t="s">
        <v>187</v>
      </c>
      <c r="C139" s="230" t="s">
        <v>168</v>
      </c>
      <c r="D139" s="230" t="s">
        <v>188</v>
      </c>
      <c r="E139" s="230" t="s">
        <v>210</v>
      </c>
      <c r="F139" s="231" t="s">
        <v>190</v>
      </c>
      <c r="G139" s="230" t="s">
        <v>191</v>
      </c>
      <c r="H139" s="232" t="s">
        <v>192</v>
      </c>
      <c r="I139" s="233" t="s">
        <v>170</v>
      </c>
      <c r="J139" s="130" t="s">
        <v>279</v>
      </c>
    </row>
    <row r="140" spans="2:10" ht="15">
      <c r="B140" s="251" t="s">
        <v>193</v>
      </c>
      <c r="C140" s="236" t="s">
        <v>87</v>
      </c>
      <c r="D140" s="266" t="s">
        <v>38</v>
      </c>
      <c r="E140" s="279">
        <v>12</v>
      </c>
      <c r="F140" s="292"/>
      <c r="G140" s="238">
        <f>F140*1.21</f>
        <v>0</v>
      </c>
      <c r="H140" s="238">
        <f>F140*E140</f>
        <v>0</v>
      </c>
      <c r="I140" s="298">
        <f>G140*E140</f>
        <v>0</v>
      </c>
      <c r="J140" s="348"/>
    </row>
    <row r="141" spans="2:10" ht="15" thickBot="1">
      <c r="B141" s="253" t="s">
        <v>195</v>
      </c>
      <c r="C141" s="245" t="s">
        <v>4</v>
      </c>
      <c r="D141" s="281" t="s">
        <v>228</v>
      </c>
      <c r="E141" s="282">
        <v>12</v>
      </c>
      <c r="F141" s="296"/>
      <c r="G141" s="247">
        <f>F141*1.21</f>
        <v>0</v>
      </c>
      <c r="H141" s="247">
        <f>F141*E141</f>
        <v>0</v>
      </c>
      <c r="I141" s="307">
        <f>G141*E141</f>
        <v>0</v>
      </c>
      <c r="J141" s="348"/>
    </row>
    <row r="142" spans="2:10" ht="15" thickBot="1">
      <c r="B142" s="507" t="s">
        <v>209</v>
      </c>
      <c r="C142" s="508"/>
      <c r="D142" s="509"/>
      <c r="E142" s="508"/>
      <c r="F142" s="509"/>
      <c r="G142" s="509"/>
      <c r="H142" s="500">
        <f>SUM(H140:H141)</f>
        <v>0</v>
      </c>
      <c r="I142" s="510">
        <f>SUM(I140:I141)</f>
        <v>0</v>
      </c>
      <c r="J142" s="505"/>
    </row>
    <row r="143" spans="2:9" ht="15" thickBot="1">
      <c r="B143" s="222"/>
      <c r="C143" s="223"/>
      <c r="D143" s="222"/>
      <c r="E143" s="224"/>
      <c r="F143" s="222"/>
      <c r="G143" s="222"/>
      <c r="H143" s="222"/>
      <c r="I143" s="222"/>
    </row>
    <row r="144" spans="2:10" ht="53.4" thickBot="1">
      <c r="B144" s="229" t="s">
        <v>187</v>
      </c>
      <c r="C144" s="230" t="s">
        <v>168</v>
      </c>
      <c r="D144" s="230" t="s">
        <v>188</v>
      </c>
      <c r="E144" s="230" t="s">
        <v>210</v>
      </c>
      <c r="F144" s="231" t="s">
        <v>190</v>
      </c>
      <c r="G144" s="230" t="s">
        <v>191</v>
      </c>
      <c r="H144" s="232" t="s">
        <v>192</v>
      </c>
      <c r="I144" s="233" t="s">
        <v>170</v>
      </c>
      <c r="J144" s="130" t="s">
        <v>279</v>
      </c>
    </row>
    <row r="145" spans="2:10" ht="15">
      <c r="B145" s="302" t="s">
        <v>247</v>
      </c>
      <c r="C145" s="236" t="s">
        <v>4</v>
      </c>
      <c r="D145" s="303" t="s">
        <v>248</v>
      </c>
      <c r="E145" s="236">
        <v>99</v>
      </c>
      <c r="F145" s="292"/>
      <c r="G145" s="238">
        <f>F145*1.21</f>
        <v>0</v>
      </c>
      <c r="H145" s="238">
        <f>F145*E145</f>
        <v>0</v>
      </c>
      <c r="I145" s="298">
        <f>G145*E145</f>
        <v>0</v>
      </c>
      <c r="J145" s="348"/>
    </row>
    <row r="146" spans="2:10" ht="15">
      <c r="B146" s="271" t="s">
        <v>247</v>
      </c>
      <c r="C146" s="241" t="s">
        <v>4</v>
      </c>
      <c r="D146" s="304" t="s">
        <v>248</v>
      </c>
      <c r="E146" s="241">
        <v>49</v>
      </c>
      <c r="F146" s="295"/>
      <c r="G146" s="244">
        <f aca="true" t="shared" si="27" ref="G146">F146*1.21</f>
        <v>0</v>
      </c>
      <c r="H146" s="244">
        <f aca="true" t="shared" si="28" ref="H146">F146*E146</f>
        <v>0</v>
      </c>
      <c r="I146" s="306">
        <f aca="true" t="shared" si="29" ref="I146">G146*E146</f>
        <v>0</v>
      </c>
      <c r="J146" s="348"/>
    </row>
    <row r="147" spans="2:10" ht="15" thickBot="1">
      <c r="B147" s="578" t="s">
        <v>193</v>
      </c>
      <c r="C147" s="322" t="s">
        <v>4</v>
      </c>
      <c r="D147" s="334" t="s">
        <v>61</v>
      </c>
      <c r="E147" s="322">
        <v>2</v>
      </c>
      <c r="F147" s="324"/>
      <c r="G147" s="325">
        <f aca="true" t="shared" si="30" ref="G147">F147*1.21</f>
        <v>0</v>
      </c>
      <c r="H147" s="325">
        <f aca="true" t="shared" si="31" ref="H147">F147*E147</f>
        <v>0</v>
      </c>
      <c r="I147" s="347">
        <f aca="true" t="shared" si="32" ref="I147">G147*E147</f>
        <v>0</v>
      </c>
      <c r="J147" s="348"/>
    </row>
    <row r="148" spans="2:10" ht="15" thickBot="1">
      <c r="B148" s="516" t="s">
        <v>209</v>
      </c>
      <c r="C148" s="502"/>
      <c r="D148" s="503"/>
      <c r="E148" s="502"/>
      <c r="F148" s="503"/>
      <c r="G148" s="503"/>
      <c r="H148" s="499">
        <f>SUM(H144:H147)</f>
        <v>0</v>
      </c>
      <c r="I148" s="499">
        <f>SUM(I144:I147)</f>
        <v>0</v>
      </c>
      <c r="J148" s="505"/>
    </row>
    <row r="149" spans="2:9" ht="15">
      <c r="B149" s="222"/>
      <c r="C149" s="223"/>
      <c r="D149" s="222"/>
      <c r="E149" s="224"/>
      <c r="F149" s="222"/>
      <c r="G149" s="222"/>
      <c r="H149" s="222"/>
      <c r="I149" s="222"/>
    </row>
    <row r="150" spans="2:9" ht="15" thickBot="1">
      <c r="B150" s="222"/>
      <c r="C150" s="223"/>
      <c r="D150" s="222"/>
      <c r="E150" s="224"/>
      <c r="F150" s="222"/>
      <c r="G150" s="222"/>
      <c r="H150" s="222"/>
      <c r="I150" s="222"/>
    </row>
    <row r="151" spans="2:10" ht="52.8">
      <c r="B151" s="330" t="s">
        <v>187</v>
      </c>
      <c r="C151" s="227" t="s">
        <v>168</v>
      </c>
      <c r="D151" s="227" t="s">
        <v>188</v>
      </c>
      <c r="E151" s="227" t="s">
        <v>210</v>
      </c>
      <c r="F151" s="331" t="s">
        <v>190</v>
      </c>
      <c r="G151" s="227" t="s">
        <v>191</v>
      </c>
      <c r="H151" s="332" t="s">
        <v>192</v>
      </c>
      <c r="I151" s="333" t="s">
        <v>170</v>
      </c>
      <c r="J151" s="130" t="s">
        <v>279</v>
      </c>
    </row>
    <row r="152" spans="2:10" ht="15">
      <c r="B152" s="269" t="s">
        <v>195</v>
      </c>
      <c r="C152" s="268" t="s">
        <v>16</v>
      </c>
      <c r="D152" s="269" t="s">
        <v>249</v>
      </c>
      <c r="E152" s="299">
        <v>1</v>
      </c>
      <c r="F152" s="295"/>
      <c r="G152" s="244">
        <f>F152*1.21</f>
        <v>0</v>
      </c>
      <c r="H152" s="244">
        <f>F152*E152</f>
        <v>0</v>
      </c>
      <c r="I152" s="244">
        <f>G152*E152</f>
        <v>0</v>
      </c>
      <c r="J152" s="348"/>
    </row>
    <row r="153" spans="2:10" ht="15">
      <c r="B153" s="269" t="s">
        <v>195</v>
      </c>
      <c r="C153" s="268" t="s">
        <v>16</v>
      </c>
      <c r="D153" s="269" t="s">
        <v>250</v>
      </c>
      <c r="E153" s="299">
        <v>1</v>
      </c>
      <c r="F153" s="295"/>
      <c r="G153" s="244">
        <f>F153*1.21</f>
        <v>0</v>
      </c>
      <c r="H153" s="244">
        <f>F153*E153</f>
        <v>0</v>
      </c>
      <c r="I153" s="244">
        <f>G153*E153</f>
        <v>0</v>
      </c>
      <c r="J153" s="348"/>
    </row>
    <row r="154" spans="2:10" ht="15">
      <c r="B154" s="269" t="s">
        <v>195</v>
      </c>
      <c r="C154" s="268" t="s">
        <v>14</v>
      </c>
      <c r="D154" s="269" t="s">
        <v>249</v>
      </c>
      <c r="E154" s="299">
        <v>1</v>
      </c>
      <c r="F154" s="295"/>
      <c r="G154" s="244">
        <f>F154*1.21</f>
        <v>0</v>
      </c>
      <c r="H154" s="244">
        <f>F154*E154</f>
        <v>0</v>
      </c>
      <c r="I154" s="244">
        <f>G154*E154</f>
        <v>0</v>
      </c>
      <c r="J154" s="348"/>
    </row>
    <row r="155" spans="2:10" ht="15">
      <c r="B155" s="269" t="s">
        <v>195</v>
      </c>
      <c r="C155" s="268" t="s">
        <v>14</v>
      </c>
      <c r="D155" s="269" t="s">
        <v>250</v>
      </c>
      <c r="E155" s="299">
        <v>1</v>
      </c>
      <c r="F155" s="295"/>
      <c r="G155" s="244">
        <f>F155*1.21</f>
        <v>0</v>
      </c>
      <c r="H155" s="244">
        <f>F155*E155</f>
        <v>0</v>
      </c>
      <c r="I155" s="244">
        <f>G155*E155</f>
        <v>0</v>
      </c>
      <c r="J155" s="348"/>
    </row>
    <row r="156" spans="2:10" ht="15">
      <c r="B156" s="262" t="s">
        <v>193</v>
      </c>
      <c r="C156" s="300" t="s">
        <v>16</v>
      </c>
      <c r="D156" s="262" t="s">
        <v>251</v>
      </c>
      <c r="E156" s="300">
        <v>6</v>
      </c>
      <c r="F156" s="295"/>
      <c r="G156" s="244">
        <f>F156*1.21</f>
        <v>0</v>
      </c>
      <c r="H156" s="244">
        <f>F156*E156</f>
        <v>0</v>
      </c>
      <c r="I156" s="244">
        <f>G156*E156</f>
        <v>0</v>
      </c>
      <c r="J156" s="348"/>
    </row>
    <row r="157" spans="2:10" ht="28.2">
      <c r="B157" s="340" t="s">
        <v>225</v>
      </c>
      <c r="C157" s="300" t="s">
        <v>7</v>
      </c>
      <c r="D157" s="262" t="s">
        <v>252</v>
      </c>
      <c r="E157" s="300">
        <v>10</v>
      </c>
      <c r="F157" s="295"/>
      <c r="G157" s="244">
        <f aca="true" t="shared" si="33" ref="G157:G158">F157*1.21</f>
        <v>0</v>
      </c>
      <c r="H157" s="244">
        <f aca="true" t="shared" si="34" ref="H157:H158">F157*E157</f>
        <v>0</v>
      </c>
      <c r="I157" s="244">
        <f aca="true" t="shared" si="35" ref="I157:I158">G157*E157</f>
        <v>0</v>
      </c>
      <c r="J157" s="348"/>
    </row>
    <row r="158" spans="2:10" ht="28.2">
      <c r="B158" s="340" t="s">
        <v>225</v>
      </c>
      <c r="C158" s="300" t="s">
        <v>7</v>
      </c>
      <c r="D158" s="262" t="s">
        <v>253</v>
      </c>
      <c r="E158" s="300">
        <v>4</v>
      </c>
      <c r="F158" s="295"/>
      <c r="G158" s="244">
        <f t="shared" si="33"/>
        <v>0</v>
      </c>
      <c r="H158" s="244">
        <f t="shared" si="34"/>
        <v>0</v>
      </c>
      <c r="I158" s="244">
        <f t="shared" si="35"/>
        <v>0</v>
      </c>
      <c r="J158" s="348"/>
    </row>
    <row r="159" spans="2:10" ht="15">
      <c r="B159" s="262" t="s">
        <v>193</v>
      </c>
      <c r="C159" s="300" t="s">
        <v>14</v>
      </c>
      <c r="D159" s="262" t="s">
        <v>254</v>
      </c>
      <c r="E159" s="300">
        <v>4</v>
      </c>
      <c r="F159" s="295"/>
      <c r="G159" s="244">
        <f>F159*1.21</f>
        <v>0</v>
      </c>
      <c r="H159" s="244">
        <f>F159*E159</f>
        <v>0</v>
      </c>
      <c r="I159" s="244">
        <f>G159*E159</f>
        <v>0</v>
      </c>
      <c r="J159" s="348"/>
    </row>
    <row r="160" spans="2:10" ht="15">
      <c r="B160" s="269" t="s">
        <v>255</v>
      </c>
      <c r="C160" s="268" t="s">
        <v>16</v>
      </c>
      <c r="D160" s="269" t="s">
        <v>256</v>
      </c>
      <c r="E160" s="268">
        <v>4</v>
      </c>
      <c r="F160" s="295"/>
      <c r="G160" s="244">
        <f aca="true" t="shared" si="36" ref="G160:G164">F160*1.21</f>
        <v>0</v>
      </c>
      <c r="H160" s="244">
        <f aca="true" t="shared" si="37" ref="H160:H164">F160*E160</f>
        <v>0</v>
      </c>
      <c r="I160" s="244">
        <f aca="true" t="shared" si="38" ref="I160:I164">G160*E160</f>
        <v>0</v>
      </c>
      <c r="J160" s="348"/>
    </row>
    <row r="161" spans="2:10" ht="15">
      <c r="B161" s="315" t="s">
        <v>193</v>
      </c>
      <c r="C161" s="268" t="s">
        <v>7</v>
      </c>
      <c r="D161" s="315" t="s">
        <v>149</v>
      </c>
      <c r="E161" s="268">
        <v>24</v>
      </c>
      <c r="F161" s="295"/>
      <c r="G161" s="244">
        <f t="shared" si="36"/>
        <v>0</v>
      </c>
      <c r="H161" s="244">
        <f t="shared" si="37"/>
        <v>0</v>
      </c>
      <c r="I161" s="244">
        <f t="shared" si="38"/>
        <v>0</v>
      </c>
      <c r="J161" s="348"/>
    </row>
    <row r="162" spans="2:10" ht="28.2">
      <c r="B162" s="340" t="s">
        <v>199</v>
      </c>
      <c r="C162" s="300" t="s">
        <v>14</v>
      </c>
      <c r="D162" s="262" t="s">
        <v>19</v>
      </c>
      <c r="E162" s="300">
        <v>3</v>
      </c>
      <c r="F162" s="295"/>
      <c r="G162" s="244">
        <f t="shared" si="36"/>
        <v>0</v>
      </c>
      <c r="H162" s="244">
        <f t="shared" si="37"/>
        <v>0</v>
      </c>
      <c r="I162" s="244">
        <f t="shared" si="38"/>
        <v>0</v>
      </c>
      <c r="J162" s="348"/>
    </row>
    <row r="163" spans="2:10" ht="15">
      <c r="B163" s="262" t="s">
        <v>195</v>
      </c>
      <c r="C163" s="300" t="s">
        <v>4</v>
      </c>
      <c r="D163" s="262" t="s">
        <v>6</v>
      </c>
      <c r="E163" s="300">
        <v>3</v>
      </c>
      <c r="F163" s="295"/>
      <c r="G163" s="244">
        <f t="shared" si="36"/>
        <v>0</v>
      </c>
      <c r="H163" s="244">
        <f t="shared" si="37"/>
        <v>0</v>
      </c>
      <c r="I163" s="244">
        <f t="shared" si="38"/>
        <v>0</v>
      </c>
      <c r="J163" s="348"/>
    </row>
    <row r="164" spans="2:10" ht="15" thickBot="1">
      <c r="B164" s="323" t="s">
        <v>193</v>
      </c>
      <c r="C164" s="322" t="s">
        <v>14</v>
      </c>
      <c r="D164" s="323" t="s">
        <v>18</v>
      </c>
      <c r="E164" s="322">
        <v>3</v>
      </c>
      <c r="F164" s="324"/>
      <c r="G164" s="325">
        <f t="shared" si="36"/>
        <v>0</v>
      </c>
      <c r="H164" s="325">
        <f t="shared" si="37"/>
        <v>0</v>
      </c>
      <c r="I164" s="325">
        <f t="shared" si="38"/>
        <v>0</v>
      </c>
      <c r="J164" s="348"/>
    </row>
    <row r="165" spans="2:10" ht="15" thickBot="1">
      <c r="B165" s="501" t="s">
        <v>209</v>
      </c>
      <c r="C165" s="502"/>
      <c r="D165" s="503"/>
      <c r="E165" s="502"/>
      <c r="F165" s="503"/>
      <c r="G165" s="503"/>
      <c r="H165" s="500">
        <f>SUM(H152:H164)</f>
        <v>0</v>
      </c>
      <c r="I165" s="499">
        <f>SUM(I152:I164)</f>
        <v>0</v>
      </c>
      <c r="J165" s="505"/>
    </row>
    <row r="166" spans="2:9" ht="15">
      <c r="B166" s="222"/>
      <c r="C166" s="223"/>
      <c r="D166" s="222"/>
      <c r="E166" s="224"/>
      <c r="F166" s="222"/>
      <c r="G166" s="222"/>
      <c r="H166" s="222"/>
      <c r="I166" s="222"/>
    </row>
    <row r="167" spans="2:9" ht="15" thickBot="1">
      <c r="B167" s="234"/>
      <c r="C167" s="223"/>
      <c r="D167" s="222"/>
      <c r="E167" s="224"/>
      <c r="F167" s="222"/>
      <c r="G167" s="222"/>
      <c r="H167" s="222"/>
      <c r="I167" s="222"/>
    </row>
    <row r="168" spans="2:10" ht="53.4" thickBot="1">
      <c r="B168" s="229" t="s">
        <v>187</v>
      </c>
      <c r="C168" s="230" t="s">
        <v>168</v>
      </c>
      <c r="D168" s="230" t="s">
        <v>188</v>
      </c>
      <c r="E168" s="230" t="s">
        <v>210</v>
      </c>
      <c r="F168" s="231" t="s">
        <v>190</v>
      </c>
      <c r="G168" s="230" t="s">
        <v>191</v>
      </c>
      <c r="H168" s="232" t="s">
        <v>192</v>
      </c>
      <c r="I168" s="233" t="s">
        <v>170</v>
      </c>
      <c r="J168" s="130" t="s">
        <v>279</v>
      </c>
    </row>
    <row r="169" spans="2:10" ht="15">
      <c r="B169" s="317" t="s">
        <v>206</v>
      </c>
      <c r="C169" s="290" t="s">
        <v>7</v>
      </c>
      <c r="D169" s="318" t="s">
        <v>257</v>
      </c>
      <c r="E169" s="290">
        <v>1</v>
      </c>
      <c r="F169" s="292"/>
      <c r="G169" s="238">
        <f>F169*1.21</f>
        <v>0</v>
      </c>
      <c r="H169" s="238">
        <f>F169*E169</f>
        <v>0</v>
      </c>
      <c r="I169" s="298">
        <f>G169*E169</f>
        <v>0</v>
      </c>
      <c r="J169" s="348"/>
    </row>
    <row r="170" spans="2:10" ht="15">
      <c r="B170" s="314" t="s">
        <v>195</v>
      </c>
      <c r="C170" s="268" t="s">
        <v>14</v>
      </c>
      <c r="D170" s="315" t="s">
        <v>258</v>
      </c>
      <c r="E170" s="268">
        <v>2</v>
      </c>
      <c r="F170" s="295"/>
      <c r="G170" s="244">
        <f>F170*1.21</f>
        <v>0</v>
      </c>
      <c r="H170" s="244">
        <f>F170*E170</f>
        <v>0</v>
      </c>
      <c r="I170" s="306">
        <f>G170*E170</f>
        <v>0</v>
      </c>
      <c r="J170" s="348"/>
    </row>
    <row r="171" spans="2:10" ht="15">
      <c r="B171" s="314" t="s">
        <v>195</v>
      </c>
      <c r="C171" s="268" t="s">
        <v>7</v>
      </c>
      <c r="D171" s="315" t="s">
        <v>259</v>
      </c>
      <c r="E171" s="268">
        <v>1</v>
      </c>
      <c r="F171" s="295"/>
      <c r="G171" s="244">
        <f>F171*1.21</f>
        <v>0</v>
      </c>
      <c r="H171" s="244">
        <f>F171*E171</f>
        <v>0</v>
      </c>
      <c r="I171" s="306">
        <f>G171*E171</f>
        <v>0</v>
      </c>
      <c r="J171" s="348"/>
    </row>
    <row r="172" spans="2:10" ht="15" thickBot="1">
      <c r="B172" s="319" t="s">
        <v>195</v>
      </c>
      <c r="C172" s="270" t="s">
        <v>14</v>
      </c>
      <c r="D172" s="320" t="s">
        <v>259</v>
      </c>
      <c r="E172" s="270">
        <v>1</v>
      </c>
      <c r="F172" s="296"/>
      <c r="G172" s="247">
        <f>F172*1.21</f>
        <v>0</v>
      </c>
      <c r="H172" s="247">
        <f>F172*E172</f>
        <v>0</v>
      </c>
      <c r="I172" s="307">
        <f>G172*E172</f>
        <v>0</v>
      </c>
      <c r="J172" s="348"/>
    </row>
    <row r="173" spans="2:10" ht="15" thickBot="1">
      <c r="B173" s="501" t="s">
        <v>209</v>
      </c>
      <c r="C173" s="502"/>
      <c r="D173" s="503"/>
      <c r="E173" s="502"/>
      <c r="F173" s="503"/>
      <c r="G173" s="503"/>
      <c r="H173" s="499">
        <f>SUM(H169:H172)</f>
        <v>0</v>
      </c>
      <c r="I173" s="499">
        <f>SUM(I169:I172)</f>
        <v>0</v>
      </c>
      <c r="J173" s="505"/>
    </row>
    <row r="174" spans="2:9" ht="15">
      <c r="B174" s="222"/>
      <c r="C174" s="223"/>
      <c r="D174" s="222"/>
      <c r="E174" s="224"/>
      <c r="F174" s="222"/>
      <c r="G174" s="222"/>
      <c r="H174" s="222"/>
      <c r="I174" s="222"/>
    </row>
    <row r="175" spans="2:9" ht="15" thickBot="1">
      <c r="B175" s="222"/>
      <c r="C175" s="223"/>
      <c r="D175" s="222"/>
      <c r="E175" s="224"/>
      <c r="F175" s="222"/>
      <c r="G175" s="222"/>
      <c r="H175" s="222"/>
      <c r="I175" s="222"/>
    </row>
    <row r="176" spans="2:10" ht="53.4" thickBot="1">
      <c r="B176" s="229" t="s">
        <v>187</v>
      </c>
      <c r="C176" s="230" t="s">
        <v>168</v>
      </c>
      <c r="D176" s="230" t="s">
        <v>188</v>
      </c>
      <c r="E176" s="230" t="s">
        <v>210</v>
      </c>
      <c r="F176" s="231" t="s">
        <v>190</v>
      </c>
      <c r="G176" s="230" t="s">
        <v>191</v>
      </c>
      <c r="H176" s="232" t="s">
        <v>192</v>
      </c>
      <c r="I176" s="233" t="s">
        <v>170</v>
      </c>
      <c r="J176" s="130" t="s">
        <v>279</v>
      </c>
    </row>
    <row r="177" spans="2:10" ht="15">
      <c r="B177" s="251" t="s">
        <v>193</v>
      </c>
      <c r="C177" s="279" t="s">
        <v>7</v>
      </c>
      <c r="D177" s="266" t="s">
        <v>260</v>
      </c>
      <c r="E177" s="279">
        <v>2</v>
      </c>
      <c r="F177" s="292"/>
      <c r="G177" s="238">
        <f>F177*1.21</f>
        <v>0</v>
      </c>
      <c r="H177" s="298">
        <f>F177*E177</f>
        <v>0</v>
      </c>
      <c r="I177" s="298">
        <f>G177*E177</f>
        <v>0</v>
      </c>
      <c r="J177" s="348"/>
    </row>
    <row r="178" spans="2:10" ht="15">
      <c r="B178" s="252" t="s">
        <v>193</v>
      </c>
      <c r="C178" s="263" t="s">
        <v>7</v>
      </c>
      <c r="D178" s="262" t="s">
        <v>261</v>
      </c>
      <c r="E178" s="263">
        <v>4</v>
      </c>
      <c r="F178" s="295"/>
      <c r="G178" s="244">
        <f>F178*1.21</f>
        <v>0</v>
      </c>
      <c r="H178" s="306">
        <f>F178*E178</f>
        <v>0</v>
      </c>
      <c r="I178" s="306">
        <f>G178*E178</f>
        <v>0</v>
      </c>
      <c r="J178" s="348"/>
    </row>
    <row r="179" spans="2:10" ht="15" thickBot="1">
      <c r="B179" s="253" t="s">
        <v>193</v>
      </c>
      <c r="C179" s="282" t="s">
        <v>7</v>
      </c>
      <c r="D179" s="281" t="s">
        <v>260</v>
      </c>
      <c r="E179" s="282">
        <v>2</v>
      </c>
      <c r="F179" s="296"/>
      <c r="G179" s="247">
        <f>F179*1.21</f>
        <v>0</v>
      </c>
      <c r="H179" s="307">
        <f>F179*E179</f>
        <v>0</v>
      </c>
      <c r="I179" s="307">
        <f>G179*E179</f>
        <v>0</v>
      </c>
      <c r="J179" s="348"/>
    </row>
    <row r="180" spans="2:10" ht="16.2" thickBot="1">
      <c r="B180" s="548" t="s">
        <v>209</v>
      </c>
      <c r="C180" s="549"/>
      <c r="D180" s="549"/>
      <c r="E180" s="549"/>
      <c r="F180" s="549"/>
      <c r="G180" s="550"/>
      <c r="H180" s="496">
        <f>SUM(H177:H179)</f>
        <v>0</v>
      </c>
      <c r="I180" s="506">
        <f>SUM(I177:I179)</f>
        <v>0</v>
      </c>
      <c r="J180" s="505"/>
    </row>
    <row r="181" spans="2:9" ht="15">
      <c r="B181" s="222"/>
      <c r="C181" s="223"/>
      <c r="D181" s="222"/>
      <c r="E181" s="224"/>
      <c r="F181" s="222"/>
      <c r="G181" s="222"/>
      <c r="H181" s="222"/>
      <c r="I181" s="222"/>
    </row>
    <row r="182" spans="2:9" ht="15" thickBot="1">
      <c r="B182" s="222"/>
      <c r="C182" s="223"/>
      <c r="D182" s="222"/>
      <c r="E182" s="224"/>
      <c r="F182" s="222"/>
      <c r="G182" s="222"/>
      <c r="H182" s="222"/>
      <c r="I182" s="222"/>
    </row>
    <row r="183" spans="2:10" ht="52.8">
      <c r="B183" s="330" t="s">
        <v>187</v>
      </c>
      <c r="C183" s="227" t="s">
        <v>168</v>
      </c>
      <c r="D183" s="227" t="s">
        <v>188</v>
      </c>
      <c r="E183" s="227" t="s">
        <v>210</v>
      </c>
      <c r="F183" s="331" t="s">
        <v>190</v>
      </c>
      <c r="G183" s="227" t="s">
        <v>191</v>
      </c>
      <c r="H183" s="332" t="s">
        <v>192</v>
      </c>
      <c r="I183" s="333" t="s">
        <v>170</v>
      </c>
      <c r="J183" s="130" t="s">
        <v>279</v>
      </c>
    </row>
    <row r="184" spans="2:10" ht="15">
      <c r="B184" s="262" t="s">
        <v>193</v>
      </c>
      <c r="C184" s="300" t="s">
        <v>7</v>
      </c>
      <c r="D184" s="262" t="s">
        <v>262</v>
      </c>
      <c r="E184" s="263">
        <v>4</v>
      </c>
      <c r="F184" s="295"/>
      <c r="G184" s="244">
        <f>F184*1.21</f>
        <v>0</v>
      </c>
      <c r="H184" s="244">
        <f>F184*E184</f>
        <v>0</v>
      </c>
      <c r="I184" s="244">
        <f>G184*E184</f>
        <v>0</v>
      </c>
      <c r="J184" s="348"/>
    </row>
    <row r="185" spans="2:10" ht="15">
      <c r="B185" s="262" t="s">
        <v>193</v>
      </c>
      <c r="C185" s="300" t="s">
        <v>7</v>
      </c>
      <c r="D185" s="262" t="s">
        <v>263</v>
      </c>
      <c r="E185" s="263">
        <v>2</v>
      </c>
      <c r="F185" s="295"/>
      <c r="G185" s="244">
        <f>F185*1.21</f>
        <v>0</v>
      </c>
      <c r="H185" s="244">
        <f>F185*E185</f>
        <v>0</v>
      </c>
      <c r="I185" s="244">
        <f>G185*E185</f>
        <v>0</v>
      </c>
      <c r="J185" s="348"/>
    </row>
    <row r="186" spans="2:10" ht="15">
      <c r="B186" s="262" t="s">
        <v>195</v>
      </c>
      <c r="C186" s="300" t="s">
        <v>4</v>
      </c>
      <c r="D186" s="262" t="s">
        <v>218</v>
      </c>
      <c r="E186" s="263">
        <v>2</v>
      </c>
      <c r="F186" s="295"/>
      <c r="G186" s="244">
        <f>F186*1.21</f>
        <v>0</v>
      </c>
      <c r="H186" s="244">
        <f>F186*E186</f>
        <v>0</v>
      </c>
      <c r="I186" s="244">
        <f>G186*E186</f>
        <v>0</v>
      </c>
      <c r="J186" s="348"/>
    </row>
    <row r="187" spans="2:10" ht="15">
      <c r="B187" s="262" t="s">
        <v>195</v>
      </c>
      <c r="C187" s="300" t="s">
        <v>4</v>
      </c>
      <c r="D187" s="262" t="s">
        <v>219</v>
      </c>
      <c r="E187" s="263">
        <v>2</v>
      </c>
      <c r="F187" s="295"/>
      <c r="G187" s="244">
        <f aca="true" t="shared" si="39" ref="G187:G193">F187*1.21</f>
        <v>0</v>
      </c>
      <c r="H187" s="244">
        <f aca="true" t="shared" si="40" ref="H187:H193">F187*E187</f>
        <v>0</v>
      </c>
      <c r="I187" s="244">
        <f aca="true" t="shared" si="41" ref="I187:I193">G187*E187</f>
        <v>0</v>
      </c>
      <c r="J187" s="348"/>
    </row>
    <row r="188" spans="2:10" ht="15">
      <c r="B188" s="262" t="s">
        <v>193</v>
      </c>
      <c r="C188" s="300" t="s">
        <v>14</v>
      </c>
      <c r="D188" s="262" t="s">
        <v>264</v>
      </c>
      <c r="E188" s="263">
        <v>2</v>
      </c>
      <c r="F188" s="295"/>
      <c r="G188" s="244">
        <f t="shared" si="39"/>
        <v>0</v>
      </c>
      <c r="H188" s="244">
        <f t="shared" si="40"/>
        <v>0</v>
      </c>
      <c r="I188" s="244">
        <f t="shared" si="41"/>
        <v>0</v>
      </c>
      <c r="J188" s="348"/>
    </row>
    <row r="189" spans="2:10" ht="15">
      <c r="B189" s="262" t="s">
        <v>193</v>
      </c>
      <c r="C189" s="300" t="s">
        <v>14</v>
      </c>
      <c r="D189" s="262" t="s">
        <v>265</v>
      </c>
      <c r="E189" s="263">
        <v>2</v>
      </c>
      <c r="F189" s="295"/>
      <c r="G189" s="244">
        <f t="shared" si="39"/>
        <v>0</v>
      </c>
      <c r="H189" s="244">
        <f t="shared" si="40"/>
        <v>0</v>
      </c>
      <c r="I189" s="244">
        <f t="shared" si="41"/>
        <v>0</v>
      </c>
      <c r="J189" s="348"/>
    </row>
    <row r="190" spans="2:10" ht="15">
      <c r="B190" s="262" t="s">
        <v>193</v>
      </c>
      <c r="C190" s="300" t="s">
        <v>16</v>
      </c>
      <c r="D190" s="262" t="s">
        <v>42</v>
      </c>
      <c r="E190" s="263">
        <v>2</v>
      </c>
      <c r="F190" s="295"/>
      <c r="G190" s="244">
        <f t="shared" si="39"/>
        <v>0</v>
      </c>
      <c r="H190" s="244">
        <f t="shared" si="40"/>
        <v>0</v>
      </c>
      <c r="I190" s="244">
        <f t="shared" si="41"/>
        <v>0</v>
      </c>
      <c r="J190" s="348"/>
    </row>
    <row r="191" spans="2:10" ht="15">
      <c r="B191" s="262" t="s">
        <v>193</v>
      </c>
      <c r="C191" s="300" t="s">
        <v>16</v>
      </c>
      <c r="D191" s="262" t="s">
        <v>43</v>
      </c>
      <c r="E191" s="263">
        <v>2</v>
      </c>
      <c r="F191" s="295"/>
      <c r="G191" s="244">
        <f t="shared" si="39"/>
        <v>0</v>
      </c>
      <c r="H191" s="244">
        <f t="shared" si="40"/>
        <v>0</v>
      </c>
      <c r="I191" s="244">
        <f t="shared" si="41"/>
        <v>0</v>
      </c>
      <c r="J191" s="348"/>
    </row>
    <row r="192" spans="2:10" ht="15">
      <c r="B192" s="262" t="s">
        <v>193</v>
      </c>
      <c r="C192" s="300" t="s">
        <v>76</v>
      </c>
      <c r="D192" s="262" t="s">
        <v>42</v>
      </c>
      <c r="E192" s="263">
        <v>2</v>
      </c>
      <c r="F192" s="295"/>
      <c r="G192" s="244">
        <f t="shared" si="39"/>
        <v>0</v>
      </c>
      <c r="H192" s="244">
        <f t="shared" si="40"/>
        <v>0</v>
      </c>
      <c r="I192" s="244">
        <f t="shared" si="41"/>
        <v>0</v>
      </c>
      <c r="J192" s="348"/>
    </row>
    <row r="193" spans="2:10" ht="15">
      <c r="B193" s="262" t="s">
        <v>193</v>
      </c>
      <c r="C193" s="300" t="s">
        <v>76</v>
      </c>
      <c r="D193" s="262" t="s">
        <v>43</v>
      </c>
      <c r="E193" s="263">
        <v>2</v>
      </c>
      <c r="F193" s="295"/>
      <c r="G193" s="244">
        <f t="shared" si="39"/>
        <v>0</v>
      </c>
      <c r="H193" s="244">
        <f t="shared" si="40"/>
        <v>0</v>
      </c>
      <c r="I193" s="244">
        <f t="shared" si="41"/>
        <v>0</v>
      </c>
      <c r="J193" s="348"/>
    </row>
    <row r="194" spans="2:10" ht="15">
      <c r="B194" s="262" t="s">
        <v>193</v>
      </c>
      <c r="C194" s="300" t="s">
        <v>14</v>
      </c>
      <c r="D194" s="262" t="s">
        <v>266</v>
      </c>
      <c r="E194" s="300">
        <v>2</v>
      </c>
      <c r="F194" s="295"/>
      <c r="G194" s="244">
        <f>F194*1.21</f>
        <v>0</v>
      </c>
      <c r="H194" s="244">
        <f>F194*E194</f>
        <v>0</v>
      </c>
      <c r="I194" s="244">
        <f>G194*E194</f>
        <v>0</v>
      </c>
      <c r="J194" s="348"/>
    </row>
    <row r="195" spans="2:10" ht="15">
      <c r="B195" s="262" t="s">
        <v>193</v>
      </c>
      <c r="C195" s="300" t="s">
        <v>14</v>
      </c>
      <c r="D195" s="262" t="s">
        <v>267</v>
      </c>
      <c r="E195" s="300">
        <v>2</v>
      </c>
      <c r="F195" s="295"/>
      <c r="G195" s="244">
        <f>F195*1.21</f>
        <v>0</v>
      </c>
      <c r="H195" s="244">
        <f>F195*E195</f>
        <v>0</v>
      </c>
      <c r="I195" s="244">
        <f>G195*E195</f>
        <v>0</v>
      </c>
      <c r="J195" s="348"/>
    </row>
    <row r="196" spans="2:10" ht="15">
      <c r="B196" s="262"/>
      <c r="C196" s="263" t="s">
        <v>4</v>
      </c>
      <c r="D196" s="341" t="s">
        <v>268</v>
      </c>
      <c r="E196" s="300">
        <v>1</v>
      </c>
      <c r="F196" s="295"/>
      <c r="G196" s="244">
        <f>F196*1.21</f>
        <v>0</v>
      </c>
      <c r="H196" s="244">
        <f>F196*E196</f>
        <v>0</v>
      </c>
      <c r="I196" s="244">
        <f>G196*E196</f>
        <v>0</v>
      </c>
      <c r="J196" s="348"/>
    </row>
    <row r="197" spans="2:10" ht="15">
      <c r="B197" s="262" t="s">
        <v>195</v>
      </c>
      <c r="C197" s="300" t="s">
        <v>7</v>
      </c>
      <c r="D197" s="262" t="s">
        <v>218</v>
      </c>
      <c r="E197" s="300">
        <v>3</v>
      </c>
      <c r="F197" s="295"/>
      <c r="G197" s="244">
        <f>F197*1.21</f>
        <v>0</v>
      </c>
      <c r="H197" s="244">
        <f>F197*E197</f>
        <v>0</v>
      </c>
      <c r="I197" s="244">
        <f>G197*E197</f>
        <v>0</v>
      </c>
      <c r="J197" s="348"/>
    </row>
    <row r="198" spans="2:10" ht="15">
      <c r="B198" s="262" t="s">
        <v>193</v>
      </c>
      <c r="C198" s="300" t="s">
        <v>76</v>
      </c>
      <c r="D198" s="262" t="s">
        <v>251</v>
      </c>
      <c r="E198" s="300">
        <v>3</v>
      </c>
      <c r="F198" s="295"/>
      <c r="G198" s="244">
        <f aca="true" t="shared" si="42" ref="G198:G199">F198*1.21</f>
        <v>0</v>
      </c>
      <c r="H198" s="244">
        <f aca="true" t="shared" si="43" ref="H198:H199">F198*E198</f>
        <v>0</v>
      </c>
      <c r="I198" s="244">
        <f aca="true" t="shared" si="44" ref="I198:I199">G198*E198</f>
        <v>0</v>
      </c>
      <c r="J198" s="348"/>
    </row>
    <row r="199" spans="2:10" ht="15" thickBot="1">
      <c r="B199" s="294" t="s">
        <v>247</v>
      </c>
      <c r="C199" s="263" t="s">
        <v>4</v>
      </c>
      <c r="D199" s="294" t="s">
        <v>248</v>
      </c>
      <c r="E199" s="300">
        <v>21</v>
      </c>
      <c r="F199" s="295"/>
      <c r="G199" s="244">
        <f t="shared" si="42"/>
        <v>0</v>
      </c>
      <c r="H199" s="244">
        <f t="shared" si="43"/>
        <v>0</v>
      </c>
      <c r="I199" s="244">
        <f t="shared" si="44"/>
        <v>0</v>
      </c>
      <c r="J199" s="348"/>
    </row>
    <row r="200" spans="2:10" ht="15" thickBot="1">
      <c r="B200" s="548" t="s">
        <v>209</v>
      </c>
      <c r="C200" s="549"/>
      <c r="D200" s="549"/>
      <c r="E200" s="549"/>
      <c r="F200" s="549"/>
      <c r="G200" s="550"/>
      <c r="H200" s="496">
        <f>SUM(H184:H199)</f>
        <v>0</v>
      </c>
      <c r="I200" s="499">
        <f>SUM(I184:I199)</f>
        <v>0</v>
      </c>
      <c r="J200" s="505"/>
    </row>
    <row r="201" spans="2:9" ht="15.6">
      <c r="B201" s="257"/>
      <c r="C201" s="265"/>
      <c r="D201" s="265"/>
      <c r="E201" s="265"/>
      <c r="F201" s="265"/>
      <c r="G201" s="265"/>
      <c r="H201" s="265"/>
      <c r="I201" s="264"/>
    </row>
    <row r="202" spans="2:9" ht="15" thickBot="1">
      <c r="B202" s="316"/>
      <c r="C202" s="223"/>
      <c r="D202" s="222"/>
      <c r="E202" s="224"/>
      <c r="F202" s="222"/>
      <c r="G202" s="222"/>
      <c r="H202" s="222"/>
      <c r="I202" s="222"/>
    </row>
    <row r="203" spans="2:10" ht="52.8">
      <c r="B203" s="330" t="s">
        <v>187</v>
      </c>
      <c r="C203" s="227" t="s">
        <v>168</v>
      </c>
      <c r="D203" s="227" t="s">
        <v>188</v>
      </c>
      <c r="E203" s="227" t="s">
        <v>210</v>
      </c>
      <c r="F203" s="331" t="s">
        <v>190</v>
      </c>
      <c r="G203" s="227" t="s">
        <v>191</v>
      </c>
      <c r="H203" s="332" t="s">
        <v>192</v>
      </c>
      <c r="I203" s="333" t="s">
        <v>170</v>
      </c>
      <c r="J203" s="130" t="s">
        <v>279</v>
      </c>
    </row>
    <row r="204" spans="2:10" ht="15">
      <c r="B204" s="262" t="s">
        <v>193</v>
      </c>
      <c r="C204" s="300" t="s">
        <v>7</v>
      </c>
      <c r="D204" s="262" t="s">
        <v>269</v>
      </c>
      <c r="E204" s="300">
        <v>2</v>
      </c>
      <c r="F204" s="295"/>
      <c r="G204" s="244">
        <f aca="true" t="shared" si="45" ref="G204:G211">F204*1.21</f>
        <v>0</v>
      </c>
      <c r="H204" s="244">
        <f aca="true" t="shared" si="46" ref="H204:H211">F204*E204</f>
        <v>0</v>
      </c>
      <c r="I204" s="244">
        <f aca="true" t="shared" si="47" ref="I204:I211">G204*E204</f>
        <v>0</v>
      </c>
      <c r="J204" s="348"/>
    </row>
    <row r="205" spans="1:10" ht="15">
      <c r="A205" s="235"/>
      <c r="B205" s="262" t="s">
        <v>193</v>
      </c>
      <c r="C205" s="300" t="s">
        <v>7</v>
      </c>
      <c r="D205" s="262" t="s">
        <v>267</v>
      </c>
      <c r="E205" s="300">
        <v>2</v>
      </c>
      <c r="F205" s="295"/>
      <c r="G205" s="244">
        <f t="shared" si="45"/>
        <v>0</v>
      </c>
      <c r="H205" s="244">
        <f t="shared" si="46"/>
        <v>0</v>
      </c>
      <c r="I205" s="244">
        <f t="shared" si="47"/>
        <v>0</v>
      </c>
      <c r="J205" s="348"/>
    </row>
    <row r="206" spans="2:10" ht="15">
      <c r="B206" s="262" t="s">
        <v>193</v>
      </c>
      <c r="C206" s="300" t="s">
        <v>7</v>
      </c>
      <c r="D206" s="262" t="s">
        <v>270</v>
      </c>
      <c r="E206" s="300">
        <v>2</v>
      </c>
      <c r="F206" s="295"/>
      <c r="G206" s="244">
        <f t="shared" si="45"/>
        <v>0</v>
      </c>
      <c r="H206" s="244">
        <f t="shared" si="46"/>
        <v>0</v>
      </c>
      <c r="I206" s="244">
        <f t="shared" si="47"/>
        <v>0</v>
      </c>
      <c r="J206" s="348"/>
    </row>
    <row r="207" spans="1:10" ht="15">
      <c r="A207" s="235"/>
      <c r="B207" s="262" t="s">
        <v>193</v>
      </c>
      <c r="C207" s="300" t="s">
        <v>7</v>
      </c>
      <c r="D207" s="262" t="s">
        <v>266</v>
      </c>
      <c r="E207" s="300">
        <v>2</v>
      </c>
      <c r="F207" s="295"/>
      <c r="G207" s="244">
        <f t="shared" si="45"/>
        <v>0</v>
      </c>
      <c r="H207" s="244">
        <f t="shared" si="46"/>
        <v>0</v>
      </c>
      <c r="I207" s="244">
        <f t="shared" si="47"/>
        <v>0</v>
      </c>
      <c r="J207" s="348"/>
    </row>
    <row r="208" spans="2:10" ht="15">
      <c r="B208" s="262" t="s">
        <v>193</v>
      </c>
      <c r="C208" s="300" t="s">
        <v>4</v>
      </c>
      <c r="D208" s="294" t="s">
        <v>271</v>
      </c>
      <c r="E208" s="300">
        <v>2</v>
      </c>
      <c r="F208" s="295"/>
      <c r="G208" s="244">
        <f t="shared" si="45"/>
        <v>0</v>
      </c>
      <c r="H208" s="244">
        <f t="shared" si="46"/>
        <v>0</v>
      </c>
      <c r="I208" s="244">
        <f t="shared" si="47"/>
        <v>0</v>
      </c>
      <c r="J208" s="348"/>
    </row>
    <row r="209" spans="2:10" ht="15">
      <c r="B209" s="262" t="s">
        <v>193</v>
      </c>
      <c r="C209" s="300" t="s">
        <v>16</v>
      </c>
      <c r="D209" s="262" t="s">
        <v>272</v>
      </c>
      <c r="E209" s="300">
        <v>2</v>
      </c>
      <c r="F209" s="295"/>
      <c r="G209" s="244">
        <f t="shared" si="45"/>
        <v>0</v>
      </c>
      <c r="H209" s="244">
        <f t="shared" si="46"/>
        <v>0</v>
      </c>
      <c r="I209" s="244">
        <f t="shared" si="47"/>
        <v>0</v>
      </c>
      <c r="J209" s="348"/>
    </row>
    <row r="210" spans="2:10" ht="15">
      <c r="B210" s="262" t="s">
        <v>193</v>
      </c>
      <c r="C210" s="300" t="s">
        <v>76</v>
      </c>
      <c r="D210" s="262" t="s">
        <v>270</v>
      </c>
      <c r="E210" s="300">
        <v>2</v>
      </c>
      <c r="F210" s="295"/>
      <c r="G210" s="244">
        <f t="shared" si="45"/>
        <v>0</v>
      </c>
      <c r="H210" s="244">
        <f t="shared" si="46"/>
        <v>0</v>
      </c>
      <c r="I210" s="244">
        <f t="shared" si="47"/>
        <v>0</v>
      </c>
      <c r="J210" s="348"/>
    </row>
    <row r="211" spans="2:10" ht="15" thickBot="1">
      <c r="B211" s="294" t="s">
        <v>247</v>
      </c>
      <c r="C211" s="263" t="s">
        <v>4</v>
      </c>
      <c r="D211" s="294" t="s">
        <v>248</v>
      </c>
      <c r="E211" s="300">
        <v>27</v>
      </c>
      <c r="F211" s="295"/>
      <c r="G211" s="244">
        <f t="shared" si="45"/>
        <v>0</v>
      </c>
      <c r="H211" s="244">
        <f t="shared" si="46"/>
        <v>0</v>
      </c>
      <c r="I211" s="244">
        <f t="shared" si="47"/>
        <v>0</v>
      </c>
      <c r="J211" s="348"/>
    </row>
    <row r="212" spans="2:10" ht="15" thickBot="1">
      <c r="B212" s="548" t="s">
        <v>209</v>
      </c>
      <c r="C212" s="549"/>
      <c r="D212" s="549"/>
      <c r="E212" s="549"/>
      <c r="F212" s="549"/>
      <c r="G212" s="550"/>
      <c r="H212" s="499">
        <f>SUM(H204:H211)</f>
        <v>0</v>
      </c>
      <c r="I212" s="499">
        <f>SUM(I204:I211)</f>
        <v>0</v>
      </c>
      <c r="J212" s="505"/>
    </row>
    <row r="213" spans="2:9" ht="15">
      <c r="B213" s="222"/>
      <c r="C213" s="223"/>
      <c r="D213" s="222"/>
      <c r="E213" s="224"/>
      <c r="F213" s="222"/>
      <c r="G213" s="222"/>
      <c r="H213" s="222"/>
      <c r="I213" s="222"/>
    </row>
    <row r="214" spans="2:9" ht="15" thickBot="1">
      <c r="B214" s="222"/>
      <c r="C214" s="223"/>
      <c r="D214" s="222"/>
      <c r="E214" s="224"/>
      <c r="F214" s="222"/>
      <c r="G214" s="222"/>
      <c r="H214" s="222"/>
      <c r="I214" s="222"/>
    </row>
    <row r="215" spans="2:10" ht="53.4" thickBot="1">
      <c r="B215" s="229" t="s">
        <v>187</v>
      </c>
      <c r="C215" s="230" t="s">
        <v>168</v>
      </c>
      <c r="D215" s="230" t="s">
        <v>188</v>
      </c>
      <c r="E215" s="230" t="s">
        <v>210</v>
      </c>
      <c r="F215" s="231" t="s">
        <v>190</v>
      </c>
      <c r="G215" s="230" t="s">
        <v>191</v>
      </c>
      <c r="H215" s="232" t="s">
        <v>192</v>
      </c>
      <c r="I215" s="233" t="s">
        <v>170</v>
      </c>
      <c r="J215" s="130" t="s">
        <v>279</v>
      </c>
    </row>
    <row r="216" spans="2:10" ht="15">
      <c r="B216" s="251" t="s">
        <v>195</v>
      </c>
      <c r="C216" s="236" t="s">
        <v>4</v>
      </c>
      <c r="D216" s="266" t="s">
        <v>242</v>
      </c>
      <c r="E216" s="236">
        <v>4</v>
      </c>
      <c r="F216" s="292"/>
      <c r="G216" s="238">
        <f>F216*1.21</f>
        <v>0</v>
      </c>
      <c r="H216" s="238">
        <f>F216*E216</f>
        <v>0</v>
      </c>
      <c r="I216" s="298">
        <f>G216*E216</f>
        <v>0</v>
      </c>
      <c r="J216" s="348"/>
    </row>
    <row r="217" spans="2:10" ht="15">
      <c r="B217" s="321" t="s">
        <v>193</v>
      </c>
      <c r="C217" s="322" t="s">
        <v>97</v>
      </c>
      <c r="D217" s="323" t="s">
        <v>24</v>
      </c>
      <c r="E217" s="322">
        <v>4</v>
      </c>
      <c r="F217" s="324"/>
      <c r="G217" s="325">
        <f>F217*1.21</f>
        <v>0</v>
      </c>
      <c r="H217" s="325">
        <f>F217*E217</f>
        <v>0</v>
      </c>
      <c r="I217" s="347">
        <f>G217*E217</f>
        <v>0</v>
      </c>
      <c r="J217" s="348"/>
    </row>
    <row r="218" spans="2:10" ht="15">
      <c r="B218" s="262" t="s">
        <v>193</v>
      </c>
      <c r="C218" s="241" t="s">
        <v>7</v>
      </c>
      <c r="D218" s="262" t="s">
        <v>263</v>
      </c>
      <c r="E218" s="263">
        <v>2</v>
      </c>
      <c r="F218" s="295"/>
      <c r="G218" s="244">
        <f>F218*1.21</f>
        <v>0</v>
      </c>
      <c r="H218" s="244">
        <f>F218*E218</f>
        <v>0</v>
      </c>
      <c r="I218" s="306">
        <f>G218*E218</f>
        <v>0</v>
      </c>
      <c r="J218" s="348"/>
    </row>
    <row r="219" spans="2:10" ht="15">
      <c r="B219" s="315" t="s">
        <v>193</v>
      </c>
      <c r="C219" s="268" t="s">
        <v>76</v>
      </c>
      <c r="D219" s="315" t="s">
        <v>273</v>
      </c>
      <c r="E219" s="299">
        <v>2</v>
      </c>
      <c r="F219" s="295"/>
      <c r="G219" s="244">
        <f aca="true" t="shared" si="48" ref="G219:G220">F219*1.21</f>
        <v>0</v>
      </c>
      <c r="H219" s="244">
        <f aca="true" t="shared" si="49" ref="H219:H220">F219*E219</f>
        <v>0</v>
      </c>
      <c r="I219" s="306">
        <f aca="true" t="shared" si="50" ref="I219:I220">G219*E219</f>
        <v>0</v>
      </c>
      <c r="J219" s="348"/>
    </row>
    <row r="220" spans="2:10" ht="15" thickBot="1">
      <c r="B220" s="294" t="s">
        <v>247</v>
      </c>
      <c r="C220" s="263" t="s">
        <v>4</v>
      </c>
      <c r="D220" s="294" t="s">
        <v>248</v>
      </c>
      <c r="E220" s="263">
        <v>12</v>
      </c>
      <c r="F220" s="295"/>
      <c r="G220" s="244">
        <f t="shared" si="48"/>
        <v>0</v>
      </c>
      <c r="H220" s="244">
        <f t="shared" si="49"/>
        <v>0</v>
      </c>
      <c r="I220" s="306">
        <f t="shared" si="50"/>
        <v>0</v>
      </c>
      <c r="J220" s="348"/>
    </row>
    <row r="221" spans="2:10" ht="15" thickBot="1">
      <c r="B221" s="501" t="s">
        <v>209</v>
      </c>
      <c r="C221" s="502"/>
      <c r="D221" s="503"/>
      <c r="E221" s="502"/>
      <c r="F221" s="503"/>
      <c r="G221" s="503"/>
      <c r="H221" s="499">
        <f>SUM(H216:H220)</f>
        <v>0</v>
      </c>
      <c r="I221" s="499">
        <f>SUM(I216:I220)</f>
        <v>0</v>
      </c>
      <c r="J221" s="505"/>
    </row>
    <row r="222" spans="2:9" ht="15">
      <c r="B222" s="222"/>
      <c r="C222" s="223"/>
      <c r="D222" s="222"/>
      <c r="E222" s="224"/>
      <c r="F222" s="222"/>
      <c r="G222" s="222"/>
      <c r="H222" s="222"/>
      <c r="I222" s="222"/>
    </row>
    <row r="223" spans="1:9" ht="15" thickBot="1">
      <c r="A223" s="222"/>
      <c r="B223" s="222"/>
      <c r="C223" s="223"/>
      <c r="D223" s="222"/>
      <c r="E223" s="224"/>
      <c r="F223" s="222"/>
      <c r="G223" s="222"/>
      <c r="H223" s="222"/>
      <c r="I223" s="222"/>
    </row>
    <row r="224" spans="1:10" ht="53.4" thickBot="1">
      <c r="A224" s="222"/>
      <c r="B224" s="229" t="s">
        <v>187</v>
      </c>
      <c r="C224" s="230" t="s">
        <v>168</v>
      </c>
      <c r="D224" s="230" t="s">
        <v>188</v>
      </c>
      <c r="E224" s="230" t="s">
        <v>210</v>
      </c>
      <c r="F224" s="231" t="s">
        <v>190</v>
      </c>
      <c r="G224" s="230" t="s">
        <v>191</v>
      </c>
      <c r="H224" s="232" t="s">
        <v>192</v>
      </c>
      <c r="I224" s="233" t="s">
        <v>170</v>
      </c>
      <c r="J224" s="130" t="s">
        <v>279</v>
      </c>
    </row>
    <row r="225" spans="1:10" ht="15">
      <c r="A225" s="222"/>
      <c r="B225" s="308" t="s">
        <v>193</v>
      </c>
      <c r="C225" s="309" t="s">
        <v>7</v>
      </c>
      <c r="D225" s="310" t="s">
        <v>243</v>
      </c>
      <c r="E225" s="309">
        <v>4</v>
      </c>
      <c r="F225" s="311"/>
      <c r="G225" s="312">
        <f>F225*1.21</f>
        <v>0</v>
      </c>
      <c r="H225" s="326">
        <f>F225*E225</f>
        <v>0</v>
      </c>
      <c r="I225" s="306">
        <f>G225*E225</f>
        <v>0</v>
      </c>
      <c r="J225" s="348"/>
    </row>
    <row r="226" spans="1:10" ht="28.2">
      <c r="A226" s="222"/>
      <c r="B226" s="313" t="s">
        <v>225</v>
      </c>
      <c r="C226" s="241" t="s">
        <v>7</v>
      </c>
      <c r="D226" s="262" t="s">
        <v>226</v>
      </c>
      <c r="E226" s="241">
        <v>20</v>
      </c>
      <c r="F226" s="311"/>
      <c r="G226" s="312">
        <f aca="true" t="shared" si="51" ref="G226:G232">F226*1.21</f>
        <v>0</v>
      </c>
      <c r="H226" s="326">
        <f aca="true" t="shared" si="52" ref="H226:H232">F226*E226</f>
        <v>0</v>
      </c>
      <c r="I226" s="306">
        <f aca="true" t="shared" si="53" ref="I226:I232">G226*E226</f>
        <v>0</v>
      </c>
      <c r="J226" s="348"/>
    </row>
    <row r="227" spans="1:10" ht="15">
      <c r="A227" s="222"/>
      <c r="B227" s="252" t="s">
        <v>232</v>
      </c>
      <c r="C227" s="241" t="s">
        <v>7</v>
      </c>
      <c r="D227" s="262" t="s">
        <v>274</v>
      </c>
      <c r="E227" s="241">
        <v>4</v>
      </c>
      <c r="F227" s="311"/>
      <c r="G227" s="312">
        <f t="shared" si="51"/>
        <v>0</v>
      </c>
      <c r="H227" s="326">
        <f t="shared" si="52"/>
        <v>0</v>
      </c>
      <c r="I227" s="306">
        <f t="shared" si="53"/>
        <v>0</v>
      </c>
      <c r="J227" s="348"/>
    </row>
    <row r="228" spans="1:10" ht="15">
      <c r="A228" s="222"/>
      <c r="B228" s="252" t="s">
        <v>232</v>
      </c>
      <c r="C228" s="241" t="s">
        <v>4</v>
      </c>
      <c r="D228" s="262" t="s">
        <v>275</v>
      </c>
      <c r="E228" s="241">
        <v>16</v>
      </c>
      <c r="F228" s="311"/>
      <c r="G228" s="312">
        <f t="shared" si="51"/>
        <v>0</v>
      </c>
      <c r="H228" s="326">
        <f t="shared" si="52"/>
        <v>0</v>
      </c>
      <c r="I228" s="306">
        <f t="shared" si="53"/>
        <v>0</v>
      </c>
      <c r="J228" s="348"/>
    </row>
    <row r="229" spans="2:10" ht="15">
      <c r="B229" s="252" t="s">
        <v>232</v>
      </c>
      <c r="C229" s="241" t="s">
        <v>7</v>
      </c>
      <c r="D229" s="262" t="s">
        <v>276</v>
      </c>
      <c r="E229" s="241">
        <v>4</v>
      </c>
      <c r="F229" s="311"/>
      <c r="G229" s="312">
        <f t="shared" si="51"/>
        <v>0</v>
      </c>
      <c r="H229" s="326">
        <f t="shared" si="52"/>
        <v>0</v>
      </c>
      <c r="I229" s="306">
        <f t="shared" si="53"/>
        <v>0</v>
      </c>
      <c r="J229" s="348"/>
    </row>
    <row r="230" spans="2:10" ht="15">
      <c r="B230" s="252" t="s">
        <v>193</v>
      </c>
      <c r="C230" s="241" t="s">
        <v>7</v>
      </c>
      <c r="D230" s="262" t="s">
        <v>277</v>
      </c>
      <c r="E230" s="241">
        <v>4</v>
      </c>
      <c r="F230" s="311"/>
      <c r="G230" s="312">
        <f t="shared" si="51"/>
        <v>0</v>
      </c>
      <c r="H230" s="326">
        <f t="shared" si="52"/>
        <v>0</v>
      </c>
      <c r="I230" s="306">
        <f t="shared" si="53"/>
        <v>0</v>
      </c>
      <c r="J230" s="348"/>
    </row>
    <row r="231" spans="2:10" ht="28.2">
      <c r="B231" s="313" t="s">
        <v>225</v>
      </c>
      <c r="C231" s="241" t="s">
        <v>7</v>
      </c>
      <c r="D231" s="262" t="s">
        <v>252</v>
      </c>
      <c r="E231" s="241">
        <v>4</v>
      </c>
      <c r="F231" s="311"/>
      <c r="G231" s="312">
        <f t="shared" si="51"/>
        <v>0</v>
      </c>
      <c r="H231" s="326">
        <f t="shared" si="52"/>
        <v>0</v>
      </c>
      <c r="I231" s="306">
        <f t="shared" si="53"/>
        <v>0</v>
      </c>
      <c r="J231" s="348"/>
    </row>
    <row r="232" spans="2:10" ht="15" thickBot="1">
      <c r="B232" s="321" t="s">
        <v>195</v>
      </c>
      <c r="C232" s="322" t="s">
        <v>7</v>
      </c>
      <c r="D232" s="323" t="s">
        <v>278</v>
      </c>
      <c r="E232" s="322">
        <v>4</v>
      </c>
      <c r="F232" s="327"/>
      <c r="G232" s="328">
        <f t="shared" si="51"/>
        <v>0</v>
      </c>
      <c r="H232" s="329">
        <f t="shared" si="52"/>
        <v>0</v>
      </c>
      <c r="I232" s="347">
        <f t="shared" si="53"/>
        <v>0</v>
      </c>
      <c r="J232" s="348"/>
    </row>
    <row r="233" spans="2:10" ht="15" thickBot="1">
      <c r="B233" s="501" t="s">
        <v>209</v>
      </c>
      <c r="C233" s="502"/>
      <c r="D233" s="503"/>
      <c r="E233" s="502"/>
      <c r="F233" s="503"/>
      <c r="G233" s="504"/>
      <c r="H233" s="499">
        <f>SUM(H225:H232)</f>
        <v>0</v>
      </c>
      <c r="I233" s="499">
        <f>SUM(I225:I232)</f>
        <v>0</v>
      </c>
      <c r="J233" s="505"/>
    </row>
    <row r="234" spans="1:9" ht="15">
      <c r="A234" s="221"/>
      <c r="B234" s="221"/>
      <c r="C234" s="221"/>
      <c r="D234" s="221"/>
      <c r="E234" s="224"/>
      <c r="F234" s="222"/>
      <c r="G234" s="222"/>
      <c r="H234" s="222"/>
      <c r="I234" s="222"/>
    </row>
    <row r="235" spans="2:9" ht="15" thickBot="1">
      <c r="B235" s="222"/>
      <c r="C235" s="223"/>
      <c r="D235" s="222"/>
      <c r="E235" s="224"/>
      <c r="F235" s="222"/>
      <c r="G235" s="222"/>
      <c r="H235" s="222"/>
      <c r="I235" s="222"/>
    </row>
    <row r="236" spans="2:9" ht="15" thickBot="1">
      <c r="B236" s="222"/>
      <c r="C236" s="223"/>
      <c r="D236" s="222"/>
      <c r="E236" s="224"/>
      <c r="F236" s="222"/>
      <c r="G236" s="579" t="s">
        <v>310</v>
      </c>
      <c r="H236" s="580">
        <f>H26+H34+H44+H61+H69+H74+H79+H98+H108+H119+H135+H142+H148+H165+H173+H180+H200+H212+H221+H233</f>
        <v>0</v>
      </c>
      <c r="I236" s="580">
        <f>I26+I34+I44+I61+I69+I74+I79+I98+I108+I119+I135+I142+I148+I165+I173+I180+I200+I212+I221+I233</f>
        <v>0</v>
      </c>
    </row>
    <row r="237" spans="2:9" ht="15">
      <c r="B237" s="222"/>
      <c r="C237" s="223"/>
      <c r="D237" s="222"/>
      <c r="E237" s="224"/>
      <c r="F237" s="222"/>
      <c r="G237" s="222"/>
      <c r="H237" s="222"/>
      <c r="I237" s="222"/>
    </row>
    <row r="238" spans="2:9" ht="15">
      <c r="B238" s="222"/>
      <c r="C238" s="223"/>
      <c r="D238" s="222"/>
      <c r="E238" s="224"/>
      <c r="F238" s="222"/>
      <c r="G238" s="222"/>
      <c r="H238" s="222"/>
      <c r="I238" s="222"/>
    </row>
    <row r="239" spans="2:9" ht="15">
      <c r="B239" s="222"/>
      <c r="C239" s="223"/>
      <c r="D239" s="222"/>
      <c r="E239" s="224"/>
      <c r="F239" s="222"/>
      <c r="G239" s="222"/>
      <c r="H239" s="222"/>
      <c r="I239" s="222"/>
    </row>
    <row r="240" spans="2:9" ht="15">
      <c r="B240" s="222"/>
      <c r="C240" s="223"/>
      <c r="D240" s="222"/>
      <c r="E240" s="224"/>
      <c r="F240" s="222"/>
      <c r="G240" s="222"/>
      <c r="H240" s="222"/>
      <c r="I240" s="222"/>
    </row>
    <row r="241" spans="2:9" ht="15">
      <c r="B241" s="222"/>
      <c r="C241" s="223"/>
      <c r="D241" s="222"/>
      <c r="E241" s="224"/>
      <c r="F241" s="222"/>
      <c r="G241" s="222"/>
      <c r="H241" s="222"/>
      <c r="I241" s="222"/>
    </row>
    <row r="242" spans="2:9" ht="15">
      <c r="B242" s="222"/>
      <c r="C242" s="223"/>
      <c r="D242" s="222"/>
      <c r="E242" s="224"/>
      <c r="F242" s="222"/>
      <c r="G242" s="222"/>
      <c r="H242" s="222"/>
      <c r="I242" s="222"/>
    </row>
    <row r="243" spans="2:9" ht="15">
      <c r="B243" s="222"/>
      <c r="C243" s="223"/>
      <c r="D243" s="222"/>
      <c r="E243" s="224"/>
      <c r="F243" s="222"/>
      <c r="G243" s="222"/>
      <c r="H243" s="222"/>
      <c r="I243" s="222"/>
    </row>
    <row r="244" spans="2:9" ht="15">
      <c r="B244" s="222"/>
      <c r="C244" s="223"/>
      <c r="D244" s="222"/>
      <c r="E244" s="224"/>
      <c r="F244" s="222"/>
      <c r="G244" s="222"/>
      <c r="H244" s="222"/>
      <c r="I244" s="222"/>
    </row>
    <row r="245" spans="2:9" ht="15">
      <c r="B245" s="222"/>
      <c r="C245" s="223"/>
      <c r="D245" s="222"/>
      <c r="E245" s="224"/>
      <c r="F245" s="222"/>
      <c r="G245" s="222"/>
      <c r="H245" s="222"/>
      <c r="I245" s="222"/>
    </row>
    <row r="246" spans="2:9" ht="15">
      <c r="B246" s="222"/>
      <c r="C246" s="223"/>
      <c r="D246" s="222"/>
      <c r="E246" s="224"/>
      <c r="F246" s="222"/>
      <c r="G246" s="222"/>
      <c r="H246" s="222"/>
      <c r="I246" s="222"/>
    </row>
    <row r="247" spans="2:9" ht="15">
      <c r="B247" s="222"/>
      <c r="C247" s="223"/>
      <c r="D247" s="222"/>
      <c r="E247" s="224"/>
      <c r="F247" s="222"/>
      <c r="G247" s="222"/>
      <c r="H247" s="222"/>
      <c r="I247" s="222"/>
    </row>
    <row r="248" spans="2:9" ht="15">
      <c r="B248" s="222"/>
      <c r="C248" s="223"/>
      <c r="D248" s="222"/>
      <c r="E248" s="224"/>
      <c r="F248" s="222"/>
      <c r="G248" s="222"/>
      <c r="H248" s="222"/>
      <c r="I248" s="222"/>
    </row>
    <row r="249" spans="2:9" ht="15">
      <c r="B249" s="222"/>
      <c r="C249" s="223"/>
      <c r="D249" s="222"/>
      <c r="E249" s="224"/>
      <c r="F249" s="222"/>
      <c r="G249" s="222"/>
      <c r="H249" s="222"/>
      <c r="I249" s="222"/>
    </row>
    <row r="250" spans="2:9" ht="15">
      <c r="B250" s="222"/>
      <c r="C250" s="223"/>
      <c r="D250" s="222"/>
      <c r="E250" s="224"/>
      <c r="F250" s="222"/>
      <c r="G250" s="222"/>
      <c r="H250" s="222"/>
      <c r="I250" s="222"/>
    </row>
  </sheetData>
  <mergeCells count="14">
    <mergeCell ref="B2:I2"/>
    <mergeCell ref="B26:G26"/>
    <mergeCell ref="B34:G34"/>
    <mergeCell ref="B44:G44"/>
    <mergeCell ref="B69:G69"/>
    <mergeCell ref="B74:G74"/>
    <mergeCell ref="B79:G79"/>
    <mergeCell ref="B61:G61"/>
    <mergeCell ref="B89:G89"/>
    <mergeCell ref="B98:G98"/>
    <mergeCell ref="B108:G108"/>
    <mergeCell ref="B180:G180"/>
    <mergeCell ref="B200:G200"/>
    <mergeCell ref="B212:G2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C8E60-41BE-45A3-A78F-129DB887BA4E}">
  <dimension ref="A2:H21"/>
  <sheetViews>
    <sheetView workbookViewId="0" topLeftCell="A9">
      <selection activeCell="D17" sqref="D17"/>
    </sheetView>
  </sheetViews>
  <sheetFormatPr defaultColWidth="9.140625" defaultRowHeight="15"/>
  <cols>
    <col min="1" max="1" width="34.421875" style="0" customWidth="1"/>
    <col min="2" max="2" width="38.00390625" style="0" customWidth="1"/>
    <col min="4" max="4" width="13.28125" style="0" customWidth="1"/>
    <col min="5" max="5" width="14.00390625" style="0" customWidth="1"/>
    <col min="6" max="6" width="13.140625" style="0" customWidth="1"/>
    <col min="7" max="7" width="14.8515625" style="0" customWidth="1"/>
  </cols>
  <sheetData>
    <row r="2" ht="16.2" thickBot="1">
      <c r="A2" s="105" t="s">
        <v>281</v>
      </c>
    </row>
    <row r="3" spans="1:8" ht="60.6" thickBot="1">
      <c r="A3" s="350" t="s">
        <v>168</v>
      </c>
      <c r="B3" s="351" t="s">
        <v>282</v>
      </c>
      <c r="C3" s="351" t="s">
        <v>283</v>
      </c>
      <c r="D3" s="352" t="s">
        <v>284</v>
      </c>
      <c r="E3" s="353" t="s">
        <v>285</v>
      </c>
      <c r="F3" s="354" t="s">
        <v>192</v>
      </c>
      <c r="G3" s="355" t="s">
        <v>170</v>
      </c>
      <c r="H3" s="356" t="s">
        <v>279</v>
      </c>
    </row>
    <row r="4" spans="1:8" ht="15">
      <c r="A4" s="357" t="s">
        <v>286</v>
      </c>
      <c r="B4" s="557" t="s">
        <v>287</v>
      </c>
      <c r="C4" s="358">
        <v>2</v>
      </c>
      <c r="D4" s="359"/>
      <c r="E4" s="360">
        <f>D4*1.21</f>
        <v>0</v>
      </c>
      <c r="F4" s="360">
        <f>D4*C4</f>
        <v>0</v>
      </c>
      <c r="G4" s="361">
        <f>E4*C4</f>
        <v>0</v>
      </c>
      <c r="H4" s="362"/>
    </row>
    <row r="5" spans="1:8" ht="15" thickBot="1">
      <c r="A5" s="363"/>
      <c r="B5" s="558"/>
      <c r="C5" s="363"/>
      <c r="D5" s="364"/>
      <c r="E5" s="365"/>
      <c r="F5" s="365"/>
      <c r="G5" s="366"/>
      <c r="H5" s="367"/>
    </row>
    <row r="6" spans="1:8" ht="15" thickBot="1">
      <c r="A6" s="368" t="s">
        <v>288</v>
      </c>
      <c r="B6" s="369" t="s">
        <v>289</v>
      </c>
      <c r="C6" s="370">
        <v>2</v>
      </c>
      <c r="D6" s="371"/>
      <c r="E6" s="372">
        <f>D6*1.21</f>
        <v>0</v>
      </c>
      <c r="F6" s="372">
        <f>D6*C6</f>
        <v>0</v>
      </c>
      <c r="G6" s="373">
        <f>E6*C6</f>
        <v>0</v>
      </c>
      <c r="H6" s="374"/>
    </row>
    <row r="7" spans="1:7" ht="15">
      <c r="A7" s="375" t="s">
        <v>290</v>
      </c>
      <c r="B7" s="375"/>
      <c r="D7" s="376"/>
      <c r="E7" s="377"/>
      <c r="F7" s="377"/>
      <c r="G7" s="377"/>
    </row>
    <row r="8" spans="4:7" ht="15" thickBot="1">
      <c r="D8" s="376"/>
      <c r="E8" s="377"/>
      <c r="F8" s="377"/>
      <c r="G8" s="377"/>
    </row>
    <row r="9" spans="1:8" ht="60.6" thickBot="1">
      <c r="A9" s="378" t="s">
        <v>291</v>
      </c>
      <c r="B9" s="378" t="s">
        <v>282</v>
      </c>
      <c r="C9" s="378" t="s">
        <v>292</v>
      </c>
      <c r="D9" s="352" t="s">
        <v>284</v>
      </c>
      <c r="E9" s="353" t="s">
        <v>285</v>
      </c>
      <c r="F9" s="354" t="s">
        <v>192</v>
      </c>
      <c r="G9" s="355" t="s">
        <v>170</v>
      </c>
      <c r="H9" s="356" t="s">
        <v>279</v>
      </c>
    </row>
    <row r="10" spans="1:8" ht="15">
      <c r="A10" s="379" t="s">
        <v>293</v>
      </c>
      <c r="B10" s="380" t="s">
        <v>294</v>
      </c>
      <c r="C10" s="381">
        <v>14</v>
      </c>
      <c r="D10" s="382"/>
      <c r="E10" s="360">
        <f aca="true" t="shared" si="0" ref="E10:E11">D10*1.21</f>
        <v>0</v>
      </c>
      <c r="F10" s="360">
        <f aca="true" t="shared" si="1" ref="F10:F11">D10*C10</f>
        <v>0</v>
      </c>
      <c r="G10" s="360">
        <f aca="true" t="shared" si="2" ref="G10:G11">E10*C10</f>
        <v>0</v>
      </c>
      <c r="H10" s="362"/>
    </row>
    <row r="11" spans="1:8" ht="15" thickBot="1">
      <c r="A11" s="383" t="s">
        <v>293</v>
      </c>
      <c r="B11" s="384" t="s">
        <v>295</v>
      </c>
      <c r="C11" s="385">
        <v>8</v>
      </c>
      <c r="D11" s="386"/>
      <c r="E11" s="372">
        <f t="shared" si="0"/>
        <v>0</v>
      </c>
      <c r="F11" s="372">
        <f t="shared" si="1"/>
        <v>0</v>
      </c>
      <c r="G11" s="372">
        <f t="shared" si="2"/>
        <v>0</v>
      </c>
      <c r="H11" s="374"/>
    </row>
    <row r="12" spans="1:3" ht="15" thickBot="1">
      <c r="A12" s="387"/>
      <c r="B12" s="388"/>
      <c r="C12" s="389"/>
    </row>
    <row r="13" spans="1:8" ht="15">
      <c r="A13" s="379" t="s">
        <v>293</v>
      </c>
      <c r="B13" s="380" t="s">
        <v>295</v>
      </c>
      <c r="C13" s="381">
        <v>1</v>
      </c>
      <c r="D13" s="382"/>
      <c r="E13" s="360">
        <f aca="true" t="shared" si="3" ref="E13:E14">D13*1.21</f>
        <v>0</v>
      </c>
      <c r="F13" s="360">
        <f aca="true" t="shared" si="4" ref="F13:F14">D13*C13</f>
        <v>0</v>
      </c>
      <c r="G13" s="360">
        <f aca="true" t="shared" si="5" ref="G13:G14">E13*C13</f>
        <v>0</v>
      </c>
      <c r="H13" s="362"/>
    </row>
    <row r="14" spans="1:8" ht="15" thickBot="1">
      <c r="A14" s="383" t="s">
        <v>293</v>
      </c>
      <c r="B14" s="384" t="s">
        <v>296</v>
      </c>
      <c r="C14" s="385">
        <v>1</v>
      </c>
      <c r="D14" s="386"/>
      <c r="E14" s="372">
        <f t="shared" si="3"/>
        <v>0</v>
      </c>
      <c r="F14" s="372">
        <f t="shared" si="4"/>
        <v>0</v>
      </c>
      <c r="G14" s="372">
        <f t="shared" si="5"/>
        <v>0</v>
      </c>
      <c r="H14" s="374"/>
    </row>
    <row r="15" spans="1:3" ht="15" thickBot="1">
      <c r="A15" s="559"/>
      <c r="B15" s="560"/>
      <c r="C15" s="560"/>
    </row>
    <row r="16" spans="1:8" ht="15">
      <c r="A16" s="379" t="s">
        <v>297</v>
      </c>
      <c r="B16" s="390" t="s">
        <v>298</v>
      </c>
      <c r="C16" s="381">
        <v>5</v>
      </c>
      <c r="D16" s="382"/>
      <c r="E16" s="360">
        <f aca="true" t="shared" si="6" ref="E16:E19">D16*1.21</f>
        <v>0</v>
      </c>
      <c r="F16" s="360">
        <f aca="true" t="shared" si="7" ref="F16:F19">D16*C16</f>
        <v>0</v>
      </c>
      <c r="G16" s="360">
        <f aca="true" t="shared" si="8" ref="G16:G19">E16*C16</f>
        <v>0</v>
      </c>
      <c r="H16" s="362"/>
    </row>
    <row r="17" spans="1:8" ht="15">
      <c r="A17" s="391" t="s">
        <v>299</v>
      </c>
      <c r="B17" s="392" t="s">
        <v>300</v>
      </c>
      <c r="C17" s="393">
        <v>8</v>
      </c>
      <c r="D17" s="394"/>
      <c r="E17" s="395">
        <f t="shared" si="6"/>
        <v>0</v>
      </c>
      <c r="F17" s="395">
        <f t="shared" si="7"/>
        <v>0</v>
      </c>
      <c r="G17" s="395">
        <f t="shared" si="8"/>
        <v>0</v>
      </c>
      <c r="H17" s="396"/>
    </row>
    <row r="18" spans="1:8" ht="15">
      <c r="A18" s="391" t="s">
        <v>301</v>
      </c>
      <c r="B18" s="392" t="s">
        <v>302</v>
      </c>
      <c r="C18" s="393">
        <v>2</v>
      </c>
      <c r="D18" s="394"/>
      <c r="E18" s="395">
        <f t="shared" si="6"/>
        <v>0</v>
      </c>
      <c r="F18" s="395">
        <f t="shared" si="7"/>
        <v>0</v>
      </c>
      <c r="G18" s="395">
        <f t="shared" si="8"/>
        <v>0</v>
      </c>
      <c r="H18" s="396"/>
    </row>
    <row r="19" spans="1:8" ht="15" thickBot="1">
      <c r="A19" s="383" t="s">
        <v>303</v>
      </c>
      <c r="B19" s="397" t="s">
        <v>304</v>
      </c>
      <c r="C19" s="385">
        <v>2</v>
      </c>
      <c r="D19" s="386"/>
      <c r="E19" s="372">
        <f t="shared" si="6"/>
        <v>0</v>
      </c>
      <c r="F19" s="372">
        <f t="shared" si="7"/>
        <v>0</v>
      </c>
      <c r="G19" s="372">
        <f t="shared" si="8"/>
        <v>0</v>
      </c>
      <c r="H19" s="374"/>
    </row>
    <row r="20" ht="15" thickBot="1"/>
    <row r="21" spans="2:7" ht="18" thickBot="1">
      <c r="B21" s="398" t="s">
        <v>305</v>
      </c>
      <c r="C21" s="399"/>
      <c r="D21" s="400">
        <f>SUM(D4:D19)</f>
        <v>0</v>
      </c>
      <c r="E21" s="400">
        <f>SUM(E4:E19)</f>
        <v>0</v>
      </c>
      <c r="F21" s="400">
        <f>SUM(F4:F19)</f>
        <v>0</v>
      </c>
      <c r="G21" s="400">
        <f>SUM(G4:G19)</f>
        <v>0</v>
      </c>
    </row>
  </sheetData>
  <mergeCells count="2">
    <mergeCell ref="B4:B5"/>
    <mergeCell ref="A15:C15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1.LF.UK</dc:creator>
  <cp:keywords/>
  <dc:description/>
  <cp:lastModifiedBy>Klára Rösslová</cp:lastModifiedBy>
  <dcterms:created xsi:type="dcterms:W3CDTF">2022-09-05T07:03:08Z</dcterms:created>
  <dcterms:modified xsi:type="dcterms:W3CDTF">2024-04-29T11:30:09Z</dcterms:modified>
  <cp:category/>
  <cp:version/>
  <cp:contentType/>
  <cp:contentStatus/>
</cp:coreProperties>
</file>