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82_Výzva_32_2024_skalnik_baria\01_K_odeslání\"/>
    </mc:Choice>
  </mc:AlternateContent>
  <xr:revisionPtr revIDLastSave="0" documentId="8_{31AE1DF7-5EA8-441C-8180-EA452C20C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32 CHEMIK" sheetId="1" r:id="rId1"/>
  </sheets>
  <definedNames>
    <definedName name="_xlnm.Print_Area" localSheetId="0">'Výzva č. 32 CHEMIK'!$A$1:$R$21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L17" i="1"/>
  <c r="M17" i="1" s="1"/>
  <c r="J17" i="1"/>
  <c r="K17" i="1" s="1"/>
  <c r="Q16" i="1"/>
  <c r="L16" i="1"/>
  <c r="M16" i="1" s="1"/>
  <c r="N16" i="1" s="1"/>
  <c r="J16" i="1"/>
  <c r="K16" i="1" s="1"/>
  <c r="Q15" i="1"/>
  <c r="L15" i="1"/>
  <c r="L13" i="1"/>
  <c r="N17" i="1" l="1"/>
  <c r="L14" i="1"/>
  <c r="M14" i="1" s="1"/>
  <c r="N14" i="1" s="1"/>
  <c r="J15" i="1"/>
  <c r="K15" i="1" s="1"/>
  <c r="M15" i="1" s="1"/>
  <c r="N15" i="1" s="1"/>
  <c r="J14" i="1"/>
  <c r="K14" i="1" s="1"/>
  <c r="J13" i="1"/>
  <c r="K13" i="1" s="1"/>
  <c r="Q14" i="1"/>
  <c r="Q13" i="1"/>
  <c r="L18" i="1" l="1"/>
  <c r="M13" i="1"/>
  <c r="N13" i="1" l="1"/>
  <c r="N18" i="1" s="1"/>
  <c r="M18" i="1"/>
</calcChain>
</file>

<file path=xl/sharedStrings.xml><?xml version="1.0" encoding="utf-8"?>
<sst xmlns="http://schemas.openxmlformats.org/spreadsheetml/2006/main" count="40" uniqueCount="40">
  <si>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</si>
  <si>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</si>
  <si>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</si>
  <si>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</si>
  <si>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</si>
  <si>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</si>
  <si>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</si>
  <si>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</si>
  <si>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</si>
  <si>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</si>
  <si>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</si>
  <si>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</si>
  <si>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</si>
  <si>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</si>
  <si>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</si>
  <si>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</si>
  <si>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</si>
  <si>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</si>
  <si>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</si>
  <si>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</si>
  <si>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</si>
  <si>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 xml:space="preserve">a Cenová nabídka </t>
  </si>
  <si>
    <t>Účastník ve sloupci "D " Nabídnuté plnění účastníkem"  může využít vlastní přílohy a prokázat plnění dalšími listy v nabídce.</t>
  </si>
  <si>
    <t>1 kit</t>
  </si>
  <si>
    <t xml:space="preserve">   Počet měrných jednotek </t>
  </si>
  <si>
    <t>Kit pro stanovení koncentrace prasečího CRP pomocí senvičové ELISA metody</t>
  </si>
  <si>
    <t>detekční rozsah 6.25 ng/ml až 200 ng/ml, formát 96-jamkové destičky (12x8 stripů), z důvodu zachování kontinuity experimentů nutno dodat kit výrobce Aviva systems biology kat.č. OKIA00116</t>
  </si>
  <si>
    <r>
      <t>Izotypově specifická protilátka F(ab')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fragment, Goat-anti-mouse IgM, konjugát s Alexa-fluor 555</t>
    </r>
  </si>
  <si>
    <t>z důvodu zachování kontinuity experimentů je nutné dodat produkt výrobce Southern Biotech, kat.č. 1022-32</t>
  </si>
  <si>
    <t>rekombinantní lidský chimerický IL-6/IL-6R alfa komplex</t>
  </si>
  <si>
    <t>chimerický protein IL-6 a IL-6Receptor alfa, produkovaný v lidských ledvinových buňkách HEK293, čistota nad &gt;90% na SDS-PAGE, endotoxiny &lt;0.10 EU na 1 μg celkového proteinu. S nosičem BSA.</t>
  </si>
  <si>
    <t>rekombinantní lidský IL‑6</t>
  </si>
  <si>
    <t>lidský IL-6 produkovaný v E. coli, aminokyseliny Pro29-Met212, čistota nad &gt;97% na SDS-PAGE, endotoxiny &lt;0.10 EU na 1 μg proteinu</t>
  </si>
  <si>
    <t>Matrice bazální membrány s redukovanými růstovými faktory</t>
  </si>
  <si>
    <t>matrice pocházející z myšího  Engelbreth-Holm-Swarm (EHS) tumoru, z důvodu zachování kontinuity experimentů je nutné dodat produkt výrobce Corning, kat.č. 354230</t>
  </si>
  <si>
    <t>0,5 mg</t>
  </si>
  <si>
    <t>25 ug</t>
  </si>
  <si>
    <t>10 ug</t>
  </si>
  <si>
    <t>10 ml</t>
  </si>
  <si>
    <r>
      <t>Příloha č. 1 Výzvy č. 32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</si>
</sst>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1"/>
      <color rgb="FF1E1E1E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28" fillId="0" borderId="2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1"/>
  <sheetViews>
    <sheetView tabSelected="1" view="pageBreakPreview" topLeftCell="A13" zoomScale="79" zoomScaleNormal="79" zoomScaleSheetLayoutView="79" workbookViewId="0">
      <selection activeCell="D14" sqref="D14"/>
    </sheetView>
  </sheetViews>
  <sheetFormatPr defaultRowHeight="14.4" x14ac:dyDescent="0.3"/>
  <cols>
    <col min="2" max="2" width="23" customWidth="1"/>
    <col min="3" max="3" width="56.8867187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3"/>
      <c r="G2" s="63"/>
      <c r="H2" s="2" t="s">
        <v>39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45"/>
      <c r="F3" s="5"/>
      <c r="G3" s="5"/>
      <c r="H3" s="8" t="s">
        <v>21</v>
      </c>
      <c r="I3" s="3"/>
      <c r="J3" s="5"/>
      <c r="N3" s="3"/>
      <c r="O3" s="3"/>
      <c r="P3" s="3"/>
    </row>
    <row r="4" spans="1:17" ht="18" x14ac:dyDescent="0.35">
      <c r="A4" s="6"/>
      <c r="B4" s="44" t="s">
        <v>0</v>
      </c>
      <c r="C4" s="44"/>
      <c r="D4" s="31"/>
      <c r="E4" s="42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4" t="s">
        <v>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3"/>
    </row>
    <row r="7" spans="1:17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22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7" t="s">
        <v>2</v>
      </c>
      <c r="C11" s="67"/>
      <c r="D11" s="32"/>
      <c r="E11" s="13"/>
      <c r="F11" s="14"/>
      <c r="O11" s="66" t="s">
        <v>3</v>
      </c>
      <c r="P11" s="66"/>
      <c r="Q11" s="66"/>
    </row>
    <row r="12" spans="1:17" ht="179.4" x14ac:dyDescent="0.3">
      <c r="A12" s="15" t="s">
        <v>4</v>
      </c>
      <c r="B12" s="40" t="s">
        <v>5</v>
      </c>
      <c r="C12" s="40" t="s">
        <v>6</v>
      </c>
      <c r="D12" s="29" t="s">
        <v>7</v>
      </c>
      <c r="E12" s="16" t="s">
        <v>8</v>
      </c>
      <c r="F12" s="43" t="s">
        <v>24</v>
      </c>
      <c r="G12" s="43" t="s">
        <v>9</v>
      </c>
      <c r="H12" s="41" t="s">
        <v>10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8" t="s">
        <v>17</v>
      </c>
      <c r="P12" s="18" t="s">
        <v>18</v>
      </c>
      <c r="Q12" s="18" t="s">
        <v>19</v>
      </c>
    </row>
    <row r="13" spans="1:17" s="23" customFormat="1" ht="99" customHeight="1" x14ac:dyDescent="0.3">
      <c r="A13" s="51">
        <v>1</v>
      </c>
      <c r="B13" s="55" t="s">
        <v>25</v>
      </c>
      <c r="C13" s="56" t="s">
        <v>26</v>
      </c>
      <c r="D13" s="49"/>
      <c r="E13" s="28"/>
      <c r="F13" s="54">
        <v>2</v>
      </c>
      <c r="G13" s="60" t="s">
        <v>23</v>
      </c>
      <c r="H13" s="46"/>
      <c r="I13" s="19"/>
      <c r="J13" s="20">
        <f>SUM(H13*I13)/100</f>
        <v>0</v>
      </c>
      <c r="K13" s="21">
        <f>SUM(H13+J13)</f>
        <v>0</v>
      </c>
      <c r="L13" s="21">
        <f t="shared" ref="L13" si="0">SUM(F13*H13)</f>
        <v>0</v>
      </c>
      <c r="M13" s="21">
        <f t="shared" ref="M13:M15" si="1">SUM(L13*I13)/100</f>
        <v>0</v>
      </c>
      <c r="N13" s="21">
        <f t="shared" ref="N13:N15" si="2">SUM(L13:M13)</f>
        <v>0</v>
      </c>
      <c r="O13" s="21"/>
      <c r="P13" s="22"/>
      <c r="Q13" s="21">
        <f t="shared" ref="Q13" si="3">SUM(H13*P13)</f>
        <v>0</v>
      </c>
    </row>
    <row r="14" spans="1:17" s="23" customFormat="1" ht="105" customHeight="1" x14ac:dyDescent="0.3">
      <c r="A14" s="52">
        <v>2</v>
      </c>
      <c r="B14" s="53" t="s">
        <v>27</v>
      </c>
      <c r="C14" s="57" t="s">
        <v>28</v>
      </c>
      <c r="D14" s="48"/>
      <c r="E14" s="27"/>
      <c r="F14" s="52">
        <v>2</v>
      </c>
      <c r="G14" s="52" t="s">
        <v>35</v>
      </c>
      <c r="H14" s="47"/>
      <c r="I14" s="19"/>
      <c r="J14" s="20">
        <f>SUM(H14*I14)/100</f>
        <v>0</v>
      </c>
      <c r="K14" s="21">
        <f>SUM(H14+J14)</f>
        <v>0</v>
      </c>
      <c r="L14" s="21">
        <f>SUM(F14*H14)</f>
        <v>0</v>
      </c>
      <c r="M14" s="21">
        <f t="shared" si="1"/>
        <v>0</v>
      </c>
      <c r="N14" s="21">
        <f t="shared" si="2"/>
        <v>0</v>
      </c>
      <c r="O14" s="21"/>
      <c r="P14" s="22"/>
      <c r="Q14" s="21">
        <f>SUM(H15*P14)</f>
        <v>0</v>
      </c>
    </row>
    <row r="15" spans="1:17" ht="115.5" customHeight="1" x14ac:dyDescent="0.3">
      <c r="A15" s="51">
        <v>3</v>
      </c>
      <c r="B15" s="58" t="s">
        <v>29</v>
      </c>
      <c r="C15" s="58" t="s">
        <v>30</v>
      </c>
      <c r="D15" s="50"/>
      <c r="E15" s="27"/>
      <c r="F15" s="52">
        <v>1</v>
      </c>
      <c r="G15" s="61" t="s">
        <v>36</v>
      </c>
      <c r="H15" s="47"/>
      <c r="I15" s="19"/>
      <c r="J15" s="20">
        <f>SUM(H15*I15)/100</f>
        <v>0</v>
      </c>
      <c r="K15" s="21">
        <f>SUM(H15+J15)</f>
        <v>0</v>
      </c>
      <c r="L15" s="21">
        <f>SUM(F15*H15)</f>
        <v>0</v>
      </c>
      <c r="M15" s="21">
        <f t="shared" si="1"/>
        <v>0</v>
      </c>
      <c r="N15" s="21">
        <f t="shared" si="2"/>
        <v>0</v>
      </c>
      <c r="O15" s="21"/>
      <c r="P15" s="22"/>
      <c r="Q15" s="21">
        <f>SUM(H18*P15)</f>
        <v>0</v>
      </c>
    </row>
    <row r="16" spans="1:17" ht="95.25" customHeight="1" x14ac:dyDescent="0.3">
      <c r="A16" s="52">
        <v>4</v>
      </c>
      <c r="B16" s="58" t="s">
        <v>31</v>
      </c>
      <c r="C16" s="58" t="s">
        <v>32</v>
      </c>
      <c r="D16" s="50"/>
      <c r="E16" s="27"/>
      <c r="F16" s="52">
        <v>1</v>
      </c>
      <c r="G16" s="61" t="s">
        <v>37</v>
      </c>
      <c r="H16" s="47"/>
      <c r="I16" s="19"/>
      <c r="J16" s="20">
        <f t="shared" ref="J16:J17" si="4">SUM(H16*I16)/100</f>
        <v>0</v>
      </c>
      <c r="K16" s="21">
        <f t="shared" ref="K16:K17" si="5">SUM(H16+J16)</f>
        <v>0</v>
      </c>
      <c r="L16" s="21">
        <f t="shared" ref="L16:L17" si="6">SUM(F16*H16)</f>
        <v>0</v>
      </c>
      <c r="M16" s="21">
        <f t="shared" ref="M16:M17" si="7">SUM(L16*I16)/100</f>
        <v>0</v>
      </c>
      <c r="N16" s="21">
        <f t="shared" ref="N16:N17" si="8">SUM(L16:M16)</f>
        <v>0</v>
      </c>
      <c r="O16" s="21"/>
      <c r="P16" s="22"/>
      <c r="Q16" s="21">
        <f>SUM(H19*P16)</f>
        <v>0</v>
      </c>
    </row>
    <row r="17" spans="1:17" ht="90.75" customHeight="1" x14ac:dyDescent="0.3">
      <c r="A17" s="51">
        <v>5</v>
      </c>
      <c r="B17" s="59" t="s">
        <v>33</v>
      </c>
      <c r="C17" s="57" t="s">
        <v>34</v>
      </c>
      <c r="D17" s="50"/>
      <c r="E17" s="27"/>
      <c r="F17" s="52">
        <v>1</v>
      </c>
      <c r="G17" s="62" t="s">
        <v>38</v>
      </c>
      <c r="H17" s="47"/>
      <c r="I17" s="19"/>
      <c r="J17" s="20">
        <f t="shared" si="4"/>
        <v>0</v>
      </c>
      <c r="K17" s="21">
        <f t="shared" si="5"/>
        <v>0</v>
      </c>
      <c r="L17" s="21">
        <f t="shared" si="6"/>
        <v>0</v>
      </c>
      <c r="M17" s="21">
        <f t="shared" si="7"/>
        <v>0</v>
      </c>
      <c r="N17" s="21">
        <f t="shared" si="8"/>
        <v>0</v>
      </c>
      <c r="O17" s="21"/>
      <c r="P17" s="22"/>
      <c r="Q17" s="21">
        <f>SUM(H20*P17)</f>
        <v>0</v>
      </c>
    </row>
    <row r="18" spans="1:17" ht="30" customHeight="1" x14ac:dyDescent="0.3">
      <c r="B18" s="33" t="s">
        <v>20</v>
      </c>
      <c r="C18" s="34"/>
      <c r="D18" s="34"/>
      <c r="E18" s="35"/>
      <c r="F18" s="36"/>
      <c r="G18" s="36"/>
      <c r="H18" s="37"/>
      <c r="I18" s="38"/>
      <c r="J18" s="38"/>
      <c r="K18" s="38"/>
      <c r="L18" s="39">
        <f>SUM(L13:L17)</f>
        <v>0</v>
      </c>
      <c r="M18" s="39">
        <f>SUM(M13:M17)</f>
        <v>0</v>
      </c>
      <c r="N18" s="39">
        <f>SUM(N13:N17)</f>
        <v>0</v>
      </c>
    </row>
    <row r="19" spans="1:17" x14ac:dyDescent="0.3">
      <c r="L19" s="24"/>
    </row>
    <row r="20" spans="1:17" x14ac:dyDescent="0.3">
      <c r="B20" s="65"/>
      <c r="C20" s="65"/>
      <c r="D20" s="65"/>
      <c r="E20" s="65"/>
      <c r="F20" s="65"/>
      <c r="G20" s="65"/>
      <c r="H20" s="65"/>
      <c r="L20" s="25"/>
    </row>
    <row r="21" spans="1:17" ht="24.6" customHeight="1" x14ac:dyDescent="0.3">
      <c r="B21" s="65"/>
      <c r="C21" s="65"/>
      <c r="D21" s="65"/>
      <c r="E21" s="65"/>
      <c r="F21" s="65"/>
      <c r="G21" s="65"/>
      <c r="H21" s="65"/>
      <c r="L21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8:G1048576" name="Oblast3"/>
    <protectedRange sqref="D1:E12 E13:E14 D18:E1048576 D15:E17" name="Oblast2"/>
    <protectedRange sqref="H18:Q1048576 H1:Q17" name="Oblast4"/>
    <protectedRange algorithmName="SHA-512" hashValue="d5LKauLj5dEnrKyLenZ7SXr1+g+ACFD0pTnX62VXeeBfvEKM/AnpxYF2t5SSFzBGnCJW1dbArdo4gLnnQ2T7Fw==" saltValue="ASnJ1LgvWZYMeREA2lBVKQ==" spinCount="100000" sqref="D13:D14" name="Oblast1_1"/>
    <protectedRange algorithmName="SHA-512" hashValue="/5PSoJn5qAL9Fu5G35wpYxEvLB6WIwYXA9nVZ65yNgApf6x2eYYiMP6vhPMVDE5ejF4+iKt9VbkqxVHiUA5A4w==" saltValue="7Wt/LWVVScooo6LJY7ba/w==" spinCount="100000" sqref="B14:C14" name="Oblast1_4_2"/>
    <protectedRange algorithmName="SHA-512" hashValue="VKm/eKcluIMbVWHn4cuX9w98oTulu6em39u6NRsVOUI+20giY9xuBCiJJzy0Ph/zA/ehRziP+awjmtQtb9pavg==" saltValue="Nl652uKbXpJaFgAi7j1FCg==" spinCount="100000" sqref="F14:G14" name="Oblast3_4_1"/>
  </protectedRanges>
  <mergeCells count="5">
    <mergeCell ref="F2:G2"/>
    <mergeCell ref="B6:O6"/>
    <mergeCell ref="B20:H21"/>
    <mergeCell ref="O11:Q11"/>
    <mergeCell ref="B11:C11"/>
  </mergeCells>
  <pageMargins left="0.7" right="0.7" top="0.78740157499999996" bottom="0.78740157499999996" header="0.3" footer="0.3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f4efc107-55a7-42c9-99df-ded307a91f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32 CHEMIK</vt:lpstr>
      <vt:lpstr>'Výzva č. 32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2024-06-13T09:55:37Z</cp:lastPrinted>
  <dcterms:created xsi:type="dcterms:W3CDTF">2022-10-31T14:01:21Z</dcterms:created>
  <dcterms:modified xsi:type="dcterms:W3CDTF">2024-06-18T10:50:37Z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