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00 - Stavební část" sheetId="2" r:id="rId2"/>
    <sheet name="K00 - Zařízení slaboproud..." sheetId="3" r:id="rId3"/>
    <sheet name="L00 - Měření a regulace" sheetId="4" r:id="rId4"/>
    <sheet name="S00 - FVE" sheetId="5" r:id="rId5"/>
    <sheet name="VRN - Vedlejší a ostatní ..." sheetId="6" r:id="rId6"/>
    <sheet name="Pokyny pro vyplnění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'A00 - Stavební část'!$C$92:$K$260</definedName>
    <definedName name="_xlnm.Print_Area" localSheetId="1">'A00 - Stavební část'!$C$4:$J$41,'A00 - Stavební část'!$C$47:$J$72,'A00 - Stavební část'!$C$78:$K$260</definedName>
    <definedName name="_xlnm.Print_Titles" localSheetId="1">'A00 - Stavební část'!$92:$92</definedName>
    <definedName name="_xlnm._FilterDatabase" localSheetId="2" hidden="1">'K00 - Zařízení slaboproud...'!$C$86:$K$127</definedName>
    <definedName name="_xlnm.Print_Area" localSheetId="2">'K00 - Zařízení slaboproud...'!$C$4:$J$41,'K00 - Zařízení slaboproud...'!$C$47:$J$66,'K00 - Zařízení slaboproud...'!$C$72:$K$127</definedName>
    <definedName name="_xlnm.Print_Titles" localSheetId="2">'K00 - Zařízení slaboproud...'!$86:$86</definedName>
    <definedName name="_xlnm._FilterDatabase" localSheetId="3" hidden="1">'L00 - Měření a regulace'!$C$92:$K$155</definedName>
    <definedName name="_xlnm.Print_Area" localSheetId="3">'L00 - Měření a regulace'!$C$4:$J$41,'L00 - Měření a regulace'!$C$47:$J$72,'L00 - Měření a regulace'!$C$78:$K$155</definedName>
    <definedName name="_xlnm.Print_Titles" localSheetId="3">'L00 - Měření a regulace'!$92:$92</definedName>
    <definedName name="_xlnm._FilterDatabase" localSheetId="4" hidden="1">'S00 - FVE'!$C$92:$K$187</definedName>
    <definedName name="_xlnm.Print_Area" localSheetId="4">'S00 - FVE'!$C$4:$J$41,'S00 - FVE'!$C$47:$J$72,'S00 - FVE'!$C$78:$K$187</definedName>
    <definedName name="_xlnm.Print_Titles" localSheetId="4">'S00 - FVE'!$92:$92</definedName>
    <definedName name="_xlnm._FilterDatabase" localSheetId="5" hidden="1">'VRN - Vedlejší a ostatní ...'!$C$89:$K$107</definedName>
    <definedName name="_xlnm.Print_Area" localSheetId="5">'VRN - Vedlejší a ostatní ...'!$C$4:$J$41,'VRN - Vedlejší a ostatní ...'!$C$47:$J$69,'VRN - Vedlejší a ostatní ...'!$C$75:$K$107</definedName>
    <definedName name="_xlnm.Print_Titles" localSheetId="5">'VRN - Vedlejší a ostatní ...'!$89:$89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9"/>
  <c r="J38"/>
  <c i="1" r="AY60"/>
  <c i="6" r="J37"/>
  <c i="1" r="AX60"/>
  <c i="6" r="BI105"/>
  <c r="BH105"/>
  <c r="BG105"/>
  <c r="BF105"/>
  <c r="T105"/>
  <c r="T104"/>
  <c r="R105"/>
  <c r="R104"/>
  <c r="P105"/>
  <c r="P104"/>
  <c r="BI101"/>
  <c r="BH101"/>
  <c r="BG101"/>
  <c r="BF101"/>
  <c r="T101"/>
  <c r="T100"/>
  <c r="R101"/>
  <c r="R100"/>
  <c r="P101"/>
  <c r="P100"/>
  <c r="BI97"/>
  <c r="BH97"/>
  <c r="BG97"/>
  <c r="BF97"/>
  <c r="T97"/>
  <c r="T96"/>
  <c r="R97"/>
  <c r="R96"/>
  <c r="P97"/>
  <c r="P96"/>
  <c r="BI93"/>
  <c r="BH93"/>
  <c r="BG93"/>
  <c r="BF93"/>
  <c r="T93"/>
  <c r="T92"/>
  <c r="T91"/>
  <c r="T90"/>
  <c r="R93"/>
  <c r="R92"/>
  <c r="R91"/>
  <c r="R90"/>
  <c r="P93"/>
  <c r="P92"/>
  <c r="P91"/>
  <c r="P90"/>
  <c i="1" r="AU60"/>
  <c i="6" r="J87"/>
  <c r="J86"/>
  <c r="F86"/>
  <c r="F84"/>
  <c r="E82"/>
  <c r="J59"/>
  <c r="J58"/>
  <c r="F58"/>
  <c r="F56"/>
  <c r="E54"/>
  <c r="J20"/>
  <c r="E20"/>
  <c r="F87"/>
  <c r="J19"/>
  <c r="J14"/>
  <c r="J84"/>
  <c r="E7"/>
  <c r="E50"/>
  <c i="5" r="J39"/>
  <c r="J38"/>
  <c i="1" r="AY59"/>
  <c i="5" r="J37"/>
  <c i="1" r="AX59"/>
  <c i="5"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59"/>
  <c r="J19"/>
  <c r="J14"/>
  <c r="J87"/>
  <c r="E7"/>
  <c r="E50"/>
  <c i="4" r="J39"/>
  <c r="J38"/>
  <c i="1" r="AY58"/>
  <c i="4" r="J37"/>
  <c i="1" r="AX58"/>
  <c i="4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3" r="J39"/>
  <c r="J38"/>
  <c i="1" r="AY57"/>
  <c i="3" r="J37"/>
  <c i="1" r="AX57"/>
  <c i="3"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4"/>
  <c r="J83"/>
  <c r="F83"/>
  <c r="F81"/>
  <c r="E79"/>
  <c r="J59"/>
  <c r="J58"/>
  <c r="F58"/>
  <c r="F56"/>
  <c r="E54"/>
  <c r="J20"/>
  <c r="E20"/>
  <c r="F59"/>
  <c r="J19"/>
  <c r="J14"/>
  <c r="J81"/>
  <c r="E7"/>
  <c r="E75"/>
  <c i="2" r="J39"/>
  <c r="J38"/>
  <c i="1" r="AY56"/>
  <c i="2" r="J37"/>
  <c i="1" r="AX56"/>
  <c i="2" r="BI258"/>
  <c r="BH258"/>
  <c r="BG258"/>
  <c r="BF258"/>
  <c r="T258"/>
  <c r="R258"/>
  <c r="P258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6"/>
  <c r="BH206"/>
  <c r="BG206"/>
  <c r="BF206"/>
  <c r="T206"/>
  <c r="R206"/>
  <c r="P206"/>
  <c r="BI199"/>
  <c r="BH199"/>
  <c r="BG199"/>
  <c r="BF199"/>
  <c r="T199"/>
  <c r="R199"/>
  <c r="P199"/>
  <c r="BI191"/>
  <c r="BH191"/>
  <c r="BG191"/>
  <c r="BF191"/>
  <c r="T191"/>
  <c r="R191"/>
  <c r="P191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4"/>
  <c r="BH104"/>
  <c r="BG104"/>
  <c r="BF104"/>
  <c r="T104"/>
  <c r="R104"/>
  <c r="P104"/>
  <c r="BI96"/>
  <c r="BH96"/>
  <c r="BG96"/>
  <c r="BF96"/>
  <c r="T96"/>
  <c r="T95"/>
  <c r="R96"/>
  <c r="R95"/>
  <c r="P96"/>
  <c r="P95"/>
  <c r="J90"/>
  <c r="J89"/>
  <c r="F89"/>
  <c r="F87"/>
  <c r="E85"/>
  <c r="J59"/>
  <c r="J58"/>
  <c r="F58"/>
  <c r="F56"/>
  <c r="E54"/>
  <c r="J20"/>
  <c r="E20"/>
  <c r="F59"/>
  <c r="J19"/>
  <c r="J14"/>
  <c r="J56"/>
  <c r="E7"/>
  <c r="E50"/>
  <c i="1" r="L50"/>
  <c r="AM50"/>
  <c r="AM49"/>
  <c r="L49"/>
  <c r="AM47"/>
  <c r="L47"/>
  <c r="L45"/>
  <c r="L44"/>
  <c i="2" r="BK199"/>
  <c r="J217"/>
  <c i="3" r="BK93"/>
  <c i="4" r="BK97"/>
  <c r="J135"/>
  <c i="5" r="J115"/>
  <c i="3" r="BK112"/>
  <c i="2" r="J236"/>
  <c r="BK168"/>
  <c r="BK181"/>
  <c i="3" r="J105"/>
  <c i="4" r="J103"/>
  <c i="5" r="BK169"/>
  <c r="BK117"/>
  <c r="J139"/>
  <c i="2" r="BK231"/>
  <c r="J181"/>
  <c r="J223"/>
  <c i="3" r="J97"/>
  <c i="2" r="BK148"/>
  <c r="J191"/>
  <c i="3" r="J95"/>
  <c r="J99"/>
  <c i="4" r="J101"/>
  <c i="5" r="J125"/>
  <c i="6" r="J97"/>
  <c i="2" r="BK172"/>
  <c r="J240"/>
  <c i="3" r="J114"/>
  <c i="4" r="BK105"/>
  <c r="J152"/>
  <c i="5" r="BK153"/>
  <c r="BK184"/>
  <c r="J101"/>
  <c r="J147"/>
  <c i="6" r="J101"/>
  <c i="2" r="J104"/>
  <c i="3" r="BK97"/>
  <c i="4" r="J143"/>
  <c i="5" r="BK160"/>
  <c r="J109"/>
  <c r="BK111"/>
  <c r="BK121"/>
  <c i="2" r="J251"/>
  <c r="BK164"/>
  <c i="3" r="BK110"/>
  <c i="4" r="J145"/>
  <c r="BK125"/>
  <c i="5" r="BK97"/>
  <c i="3" r="BK99"/>
  <c i="4" r="BK131"/>
  <c i="2" r="J231"/>
  <c i="3" r="J91"/>
  <c i="4" r="BK141"/>
  <c i="5" r="BK151"/>
  <c r="BK182"/>
  <c r="J179"/>
  <c r="BK171"/>
  <c i="2" r="BK141"/>
  <c r="BK134"/>
  <c i="3" r="J118"/>
  <c i="4" r="BK101"/>
  <c i="2" r="BK109"/>
  <c i="3" r="BK116"/>
  <c r="J110"/>
  <c i="4" r="BK123"/>
  <c i="5" r="BK115"/>
  <c r="BK113"/>
  <c r="BK123"/>
  <c i="6" r="J105"/>
  <c i="2" r="J226"/>
  <c i="3" r="BK103"/>
  <c i="4" r="BK150"/>
  <c i="5" r="BK145"/>
  <c r="BK186"/>
  <c r="J141"/>
  <c r="J113"/>
  <c i="2" r="J164"/>
  <c r="J144"/>
  <c i="3" r="BK89"/>
  <c i="4" r="J109"/>
  <c i="5" r="J127"/>
  <c r="J104"/>
  <c r="BK104"/>
  <c r="BK167"/>
  <c i="2" r="BK228"/>
  <c r="J176"/>
  <c r="BK258"/>
  <c i="3" r="J124"/>
  <c i="4" r="BK152"/>
  <c i="5" r="J111"/>
  <c i="3" r="J112"/>
  <c i="4" r="J133"/>
  <c i="2" r="BK223"/>
  <c r="J155"/>
  <c r="BK176"/>
  <c i="3" r="J126"/>
  <c i="4" r="J139"/>
  <c i="5" r="BK131"/>
  <c r="J99"/>
  <c r="J175"/>
  <c r="BK125"/>
  <c i="2" r="J148"/>
  <c i="3" r="BK120"/>
  <c i="4" r="BK119"/>
  <c r="J123"/>
  <c i="2" r="BK226"/>
  <c r="J248"/>
  <c i="3" r="BK124"/>
  <c i="4" r="BK139"/>
  <c r="J119"/>
  <c i="5" r="BK101"/>
  <c r="J173"/>
  <c r="BK129"/>
  <c i="2" r="BK217"/>
  <c r="BK206"/>
  <c i="3" r="J101"/>
  <c i="4" r="BK154"/>
  <c i="5" r="BK179"/>
  <c r="BK95"/>
  <c r="BK109"/>
  <c r="BK137"/>
  <c i="2" r="BK191"/>
  <c r="BK236"/>
  <c i="3" r="J122"/>
  <c i="4" r="BK121"/>
  <c i="5" r="J143"/>
  <c r="BK164"/>
  <c r="BK173"/>
  <c r="J171"/>
  <c r="J121"/>
  <c i="2" r="J206"/>
  <c r="J141"/>
  <c i="3" r="BK107"/>
  <c i="4" r="BK143"/>
  <c i="5" r="J169"/>
  <c i="6" r="BK93"/>
  <c i="4" r="J141"/>
  <c i="2" r="J199"/>
  <c r="J258"/>
  <c r="BK131"/>
  <c i="4" r="BK113"/>
  <c r="J99"/>
  <c i="5" r="J162"/>
  <c r="J119"/>
  <c i="2" r="BK120"/>
  <c r="J120"/>
  <c r="J109"/>
  <c i="4" r="J137"/>
  <c i="2" r="J160"/>
  <c r="J134"/>
  <c i="3" r="J89"/>
  <c r="BK105"/>
  <c i="4" r="BK137"/>
  <c i="5" r="J158"/>
  <c i="2" r="J243"/>
  <c r="BK160"/>
  <c r="BK137"/>
  <c i="3" r="J103"/>
  <c i="4" r="BK115"/>
  <c i="5" r="J164"/>
  <c r="BK149"/>
  <c r="BK158"/>
  <c r="J155"/>
  <c r="BK107"/>
  <c i="2" r="BK144"/>
  <c r="J116"/>
  <c r="J96"/>
  <c i="4" r="BK148"/>
  <c r="J97"/>
  <c i="5" r="J137"/>
  <c r="BK147"/>
  <c r="J117"/>
  <c i="6" r="J93"/>
  <c i="3" r="BK95"/>
  <c i="4" r="J105"/>
  <c i="5" r="J134"/>
  <c i="6" r="BK101"/>
  <c i="4" r="J127"/>
  <c r="J107"/>
  <c i="3" r="J116"/>
  <c i="4" r="J154"/>
  <c r="BK99"/>
  <c i="5" r="J123"/>
  <c r="BK162"/>
  <c r="J153"/>
  <c i="6" r="BK105"/>
  <c i="2" r="BK240"/>
  <c i="3" r="BK114"/>
  <c i="4" r="BK109"/>
  <c i="2" r="BK243"/>
  <c r="J172"/>
  <c i="3" r="BK126"/>
  <c r="J93"/>
  <c i="4" r="J150"/>
  <c i="5" r="J97"/>
  <c r="BK99"/>
  <c r="BK155"/>
  <c i="2" r="BK96"/>
  <c r="BK248"/>
  <c i="3" r="BK122"/>
  <c i="4" r="J115"/>
  <c r="J148"/>
  <c i="5" r="J129"/>
  <c r="BK119"/>
  <c i="2" r="J214"/>
  <c r="BK214"/>
  <c i="3" r="J107"/>
  <c i="4" r="BK107"/>
  <c r="J117"/>
  <c i="5" r="J184"/>
  <c r="J186"/>
  <c r="J149"/>
  <c r="J95"/>
  <c i="2" r="J131"/>
  <c r="J137"/>
  <c r="J228"/>
  <c i="3" r="BK101"/>
  <c i="4" r="BK117"/>
  <c i="5" r="BK143"/>
  <c i="3" r="BK91"/>
  <c i="4" r="J121"/>
  <c i="2" r="BK155"/>
  <c r="J152"/>
  <c r="BK220"/>
  <c i="4" r="BK135"/>
  <c i="5" r="BK141"/>
  <c r="J160"/>
  <c r="J107"/>
  <c r="J145"/>
  <c i="2" r="J220"/>
  <c r="J168"/>
  <c i="3" r="BK118"/>
  <c i="4" r="BK145"/>
  <c r="BK103"/>
  <c i="2" r="BK152"/>
  <c i="1" r="AS55"/>
  <c i="4" r="BK127"/>
  <c i="5" r="BK177"/>
  <c r="J151"/>
  <c r="BK127"/>
  <c i="2" r="BK116"/>
  <c r="BK104"/>
  <c i="4" r="J131"/>
  <c r="J113"/>
  <c i="5" r="BK139"/>
  <c r="J131"/>
  <c r="J167"/>
  <c r="J177"/>
  <c i="6" r="BK97"/>
  <c i="2" r="BK251"/>
  <c i="3" r="J120"/>
  <c i="4" r="BK133"/>
  <c r="J125"/>
  <c i="5" r="BK175"/>
  <c r="J182"/>
  <c r="BK134"/>
  <c i="2" l="1" r="BK103"/>
  <c r="J103"/>
  <c r="J66"/>
  <c r="P133"/>
  <c r="BK151"/>
  <c r="J151"/>
  <c r="J68"/>
  <c r="T151"/>
  <c r="T235"/>
  <c i="3" r="P109"/>
  <c i="4" r="T96"/>
  <c r="R130"/>
  <c r="R129"/>
  <c i="5" r="BK106"/>
  <c r="J106"/>
  <c r="J66"/>
  <c r="R136"/>
  <c r="P157"/>
  <c r="T181"/>
  <c i="2" r="BK133"/>
  <c r="J133"/>
  <c r="J67"/>
  <c r="T133"/>
  <c r="R151"/>
  <c r="BK235"/>
  <c r="J235"/>
  <c r="J71"/>
  <c i="3" r="R109"/>
  <c i="4" r="P112"/>
  <c r="P111"/>
  <c r="BK147"/>
  <c r="J147"/>
  <c r="J71"/>
  <c i="5" r="P94"/>
  <c r="T166"/>
  <c i="2" r="T159"/>
  <c r="T158"/>
  <c i="3" r="R88"/>
  <c r="R87"/>
  <c i="4" r="BK96"/>
  <c r="J96"/>
  <c r="J66"/>
  <c r="T112"/>
  <c r="T111"/>
  <c r="R147"/>
  <c i="5" r="P106"/>
  <c r="T136"/>
  <c r="R157"/>
  <c i="2" r="R103"/>
  <c r="R159"/>
  <c i="3" r="BK88"/>
  <c r="T109"/>
  <c i="4" r="P96"/>
  <c r="P130"/>
  <c r="P129"/>
  <c i="5" r="BK94"/>
  <c r="J94"/>
  <c r="J64"/>
  <c r="R106"/>
  <c r="R166"/>
  <c i="2" r="BK159"/>
  <c r="J159"/>
  <c r="J70"/>
  <c r="P235"/>
  <c i="3" r="T88"/>
  <c r="T87"/>
  <c i="4" r="BK112"/>
  <c r="J112"/>
  <c r="J68"/>
  <c r="T130"/>
  <c r="T129"/>
  <c i="5" r="R94"/>
  <c r="BK136"/>
  <c r="J136"/>
  <c r="J68"/>
  <c r="BK166"/>
  <c r="J166"/>
  <c r="J70"/>
  <c r="P181"/>
  <c i="2" r="T103"/>
  <c r="T94"/>
  <c r="R133"/>
  <c r="P151"/>
  <c r="R235"/>
  <c i="3" r="BK109"/>
  <c r="J109"/>
  <c r="J65"/>
  <c i="4" r="R96"/>
  <c r="BK130"/>
  <c r="BK129"/>
  <c r="J129"/>
  <c r="J69"/>
  <c r="T147"/>
  <c i="5" r="T94"/>
  <c r="P136"/>
  <c r="P166"/>
  <c r="R181"/>
  <c i="2" r="P103"/>
  <c r="P94"/>
  <c r="P159"/>
  <c r="P158"/>
  <c i="3" r="P88"/>
  <c r="P87"/>
  <c i="1" r="AU57"/>
  <c i="4" r="R112"/>
  <c r="R111"/>
  <c r="P147"/>
  <c i="5" r="T106"/>
  <c r="BK157"/>
  <c r="J157"/>
  <c r="J69"/>
  <c r="T157"/>
  <c r="BK181"/>
  <c r="J181"/>
  <c r="J71"/>
  <c r="BK103"/>
  <c r="J103"/>
  <c r="J65"/>
  <c r="BK133"/>
  <c r="J133"/>
  <c r="J67"/>
  <c i="2" r="BK95"/>
  <c r="J95"/>
  <c r="J65"/>
  <c i="6" r="BK100"/>
  <c r="J100"/>
  <c r="J67"/>
  <c r="BK92"/>
  <c r="J92"/>
  <c r="J65"/>
  <c r="BK96"/>
  <c r="J96"/>
  <c r="J66"/>
  <c r="BK104"/>
  <c r="J104"/>
  <c r="J68"/>
  <c r="J56"/>
  <c r="E78"/>
  <c r="BE101"/>
  <c r="F59"/>
  <c r="BE105"/>
  <c r="BE93"/>
  <c r="BE97"/>
  <c i="4" r="BK111"/>
  <c r="J111"/>
  <c r="J67"/>
  <c i="5" r="J56"/>
  <c r="E81"/>
  <c r="BE109"/>
  <c r="BE117"/>
  <c r="BE119"/>
  <c r="BE125"/>
  <c i="4" r="BK95"/>
  <c r="J95"/>
  <c r="J65"/>
  <c i="5" r="BE95"/>
  <c r="BE104"/>
  <c r="BE121"/>
  <c r="BE123"/>
  <c r="BE131"/>
  <c r="BE149"/>
  <c r="BE164"/>
  <c r="F90"/>
  <c r="BE177"/>
  <c r="BE179"/>
  <c i="4" r="J130"/>
  <c r="J70"/>
  <c i="5" r="BE111"/>
  <c r="BE139"/>
  <c r="BE143"/>
  <c r="BE151"/>
  <c r="BE153"/>
  <c r="BE155"/>
  <c r="BE160"/>
  <c r="BE97"/>
  <c r="BE99"/>
  <c r="BE115"/>
  <c r="BE127"/>
  <c r="BE129"/>
  <c r="BE134"/>
  <c r="BE137"/>
  <c r="BE141"/>
  <c r="BE145"/>
  <c r="BE173"/>
  <c r="BE182"/>
  <c r="BE186"/>
  <c r="BE107"/>
  <c r="BE162"/>
  <c r="BE169"/>
  <c r="BE184"/>
  <c r="BE101"/>
  <c r="BE113"/>
  <c r="BE147"/>
  <c r="BE158"/>
  <c r="BE167"/>
  <c r="BE171"/>
  <c r="BE175"/>
  <c i="4" r="J56"/>
  <c r="BE103"/>
  <c r="BE105"/>
  <c r="BE113"/>
  <c r="BE117"/>
  <c i="3" r="J88"/>
  <c r="J64"/>
  <c i="4" r="F59"/>
  <c r="BE101"/>
  <c r="BE119"/>
  <c r="BE123"/>
  <c r="BE133"/>
  <c r="BE145"/>
  <c r="E50"/>
  <c r="BE97"/>
  <c r="BE109"/>
  <c r="BE115"/>
  <c r="BE131"/>
  <c r="BE137"/>
  <c r="BE152"/>
  <c r="BE154"/>
  <c r="BE107"/>
  <c r="BE121"/>
  <c r="BE125"/>
  <c r="BE135"/>
  <c r="BE99"/>
  <c r="BE127"/>
  <c r="BE139"/>
  <c r="BE141"/>
  <c r="BE143"/>
  <c r="BE148"/>
  <c r="BE150"/>
  <c i="3" r="F84"/>
  <c r="BE89"/>
  <c r="BE95"/>
  <c r="BE99"/>
  <c r="BE101"/>
  <c r="BE110"/>
  <c r="BE120"/>
  <c r="BE124"/>
  <c i="2" r="BK94"/>
  <c r="J94"/>
  <c r="J64"/>
  <c i="3" r="BE118"/>
  <c r="J56"/>
  <c r="BE93"/>
  <c r="BE107"/>
  <c r="BE114"/>
  <c r="BE116"/>
  <c r="E50"/>
  <c r="BE103"/>
  <c r="BE122"/>
  <c r="BE126"/>
  <c r="BE91"/>
  <c r="BE97"/>
  <c r="BE105"/>
  <c r="BE112"/>
  <c i="2" r="J87"/>
  <c r="BE104"/>
  <c r="BE109"/>
  <c r="BE181"/>
  <c r="BE206"/>
  <c r="BE214"/>
  <c r="BE220"/>
  <c r="BE226"/>
  <c r="BE240"/>
  <c r="BE251"/>
  <c r="E81"/>
  <c r="F90"/>
  <c r="BE120"/>
  <c r="BE131"/>
  <c r="BE191"/>
  <c r="BE243"/>
  <c r="BE96"/>
  <c r="BE134"/>
  <c r="BE160"/>
  <c r="BE164"/>
  <c r="BE168"/>
  <c r="BE172"/>
  <c r="BE176"/>
  <c r="BE258"/>
  <c r="BE137"/>
  <c r="BE144"/>
  <c r="BE148"/>
  <c r="BE116"/>
  <c r="BE141"/>
  <c r="BE152"/>
  <c r="BE155"/>
  <c r="BE199"/>
  <c r="BE217"/>
  <c r="BE223"/>
  <c r="BE228"/>
  <c r="BE231"/>
  <c r="BE236"/>
  <c r="BE248"/>
  <c i="5" r="F36"/>
  <c i="1" r="BA59"/>
  <c i="6" r="F36"/>
  <c i="1" r="BA60"/>
  <c r="AS54"/>
  <c i="3" r="F37"/>
  <c i="1" r="BB57"/>
  <c i="2" r="F39"/>
  <c i="1" r="BD56"/>
  <c i="3" r="F39"/>
  <c i="1" r="BD57"/>
  <c i="5" r="J36"/>
  <c i="1" r="AW59"/>
  <c i="2" r="F36"/>
  <c i="1" r="BA56"/>
  <c i="5" r="F39"/>
  <c i="1" r="BD59"/>
  <c i="3" r="F38"/>
  <c i="1" r="BC57"/>
  <c i="6" r="F38"/>
  <c i="1" r="BC60"/>
  <c i="2" r="F38"/>
  <c i="1" r="BC56"/>
  <c i="3" r="F36"/>
  <c i="1" r="BA57"/>
  <c i="6" r="J36"/>
  <c i="1" r="AW60"/>
  <c i="4" r="F39"/>
  <c i="1" r="BD58"/>
  <c i="4" r="F38"/>
  <c i="1" r="BC58"/>
  <c i="4" r="J36"/>
  <c i="1" r="AW58"/>
  <c i="2" r="J36"/>
  <c i="1" r="AW56"/>
  <c i="6" r="F39"/>
  <c i="1" r="BD60"/>
  <c i="4" r="F37"/>
  <c i="1" r="BB58"/>
  <c i="6" r="F37"/>
  <c i="1" r="BB60"/>
  <c i="3" r="J36"/>
  <c i="1" r="AW57"/>
  <c i="5" r="F37"/>
  <c i="1" r="BB59"/>
  <c i="2" r="F37"/>
  <c i="1" r="BB56"/>
  <c i="5" r="F38"/>
  <c i="1" r="BC59"/>
  <c i="4" r="F36"/>
  <c i="1" r="BA58"/>
  <c i="2" l="1" r="R94"/>
  <c i="3" r="BK87"/>
  <c r="J87"/>
  <c r="J63"/>
  <c i="4" r="R95"/>
  <c r="R94"/>
  <c r="R93"/>
  <c r="P95"/>
  <c r="P94"/>
  <c r="P93"/>
  <c i="1" r="AU58"/>
  <c i="5" r="P93"/>
  <c i="1" r="AU59"/>
  <c i="4" r="T95"/>
  <c r="T94"/>
  <c r="T93"/>
  <c i="2" r="P93"/>
  <c i="1" r="AU56"/>
  <c i="5" r="T93"/>
  <c r="R93"/>
  <c i="2" r="T93"/>
  <c r="R158"/>
  <c r="R93"/>
  <c r="BK158"/>
  <c r="J158"/>
  <c r="J69"/>
  <c i="6" r="BK91"/>
  <c r="J91"/>
  <c r="J64"/>
  <c i="5" r="BK93"/>
  <c r="J93"/>
  <c r="J63"/>
  <c i="4" r="BK94"/>
  <c r="J94"/>
  <c r="J64"/>
  <c i="2" r="BK93"/>
  <c r="J93"/>
  <c r="J63"/>
  <c i="1" r="BD55"/>
  <c r="BD54"/>
  <c r="W33"/>
  <c i="5" r="J35"/>
  <c i="1" r="AV59"/>
  <c r="AT59"/>
  <c i="3" r="F35"/>
  <c i="1" r="AZ57"/>
  <c i="2" r="F35"/>
  <c i="1" r="AZ56"/>
  <c r="BC55"/>
  <c r="BC54"/>
  <c r="AY54"/>
  <c i="4" r="F35"/>
  <c i="1" r="AZ58"/>
  <c i="5" r="F35"/>
  <c i="1" r="AZ59"/>
  <c i="4" r="J35"/>
  <c i="1" r="AV58"/>
  <c r="AT58"/>
  <c i="2" r="J35"/>
  <c i="1" r="AV56"/>
  <c r="AT56"/>
  <c i="6" r="F35"/>
  <c i="1" r="AZ60"/>
  <c r="BB55"/>
  <c r="BB54"/>
  <c r="AX54"/>
  <c i="3" r="J35"/>
  <c i="1" r="AV57"/>
  <c r="AT57"/>
  <c r="BA55"/>
  <c r="AW55"/>
  <c i="6" r="J35"/>
  <c i="1" r="AV60"/>
  <c r="AT60"/>
  <c i="6" l="1" r="BK90"/>
  <c r="J90"/>
  <c r="J63"/>
  <c i="4" r="BK93"/>
  <c r="J93"/>
  <c r="J63"/>
  <c i="1" r="AU55"/>
  <c r="AU54"/>
  <c r="BA54"/>
  <c r="AW54"/>
  <c r="AK30"/>
  <c r="AZ55"/>
  <c r="AZ54"/>
  <c r="W29"/>
  <c i="5" r="J32"/>
  <c i="1" r="AG59"/>
  <c r="AY55"/>
  <c i="3" r="J32"/>
  <c i="1" r="AG57"/>
  <c r="W32"/>
  <c r="W31"/>
  <c i="2" r="J32"/>
  <c i="1" r="AG56"/>
  <c r="AX55"/>
  <c i="3" l="1" r="J41"/>
  <c i="5" r="J41"/>
  <c i="2" r="J41"/>
  <c i="1" r="AN56"/>
  <c r="AN59"/>
  <c r="AN57"/>
  <c i="6" r="J32"/>
  <c i="1" r="AG60"/>
  <c r="W30"/>
  <c i="4" r="J32"/>
  <c i="1" r="AG58"/>
  <c r="AN58"/>
  <c r="AV55"/>
  <c r="AT55"/>
  <c r="AV54"/>
  <c r="AK29"/>
  <c i="6" l="1" r="J41"/>
  <c i="4" r="J41"/>
  <c i="1" r="AN60"/>
  <c r="AG55"/>
  <c r="AG54"/>
  <c r="AK26"/>
  <c r="AT54"/>
  <c l="1" r="AK35"/>
  <c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<sst xmlns="http://schemas.openxmlformats.org/spreadsheetml/2006/main">
  <si>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</si>
  <si>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</si>
  <si>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</si>
  <si>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</si>
  <si>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</si>
  <si>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{00e6f661-30b1-405a-a4d8-be0497c950fe}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</si>
  <si>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</si>
  <si>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</si>
  <si>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</si>
  <si>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</si>
  <si>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</si>
  <si>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</si>
  <si>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</si>
  <si>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</si>
  <si>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</si>
  <si>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</si>
  <si>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</si>
  <si>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a přístavba areálu FSV UK v Jinonicích</t>
  </si>
  <si>
    <t>KSO:</t>
  </si>
  <si>
    <t/>
  </si>
  <si>
    <t>CC-CZ:</t>
  </si>
  <si>
    <t>Místo:</t>
  </si>
  <si>
    <t>ulice U Kříže 661/8</t>
  </si>
  <si>
    <t>Datum:</t>
  </si>
  <si>
    <t>1. 8. 2024</t>
  </si>
  <si>
    <t>Zadavatel:</t>
  </si>
  <si>
    <t>IČ:</t>
  </si>
  <si>
    <t>Fakulta sociálních věd, Univerzita Karlova</t>
  </si>
  <si>
    <t>DIČ:</t>
  </si>
  <si>
    <t>Uchazeč:</t>
  </si>
  <si>
    <t>Vyplň údaj</t>
  </si>
  <si>
    <t>Projektant:</t>
  </si>
  <si>
    <t>VPÚ DECO PRAHA a.s.</t>
  </si>
  <si>
    <t>True</t>
  </si>
  <si>
    <t>Zpracovatel:</t>
  </si>
  <si>
    <t>TMI Building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</si>
  <si>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</si>
  <si>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</si>
  <si>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</si>
  <si>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</si>
  <si>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</si>
  <si>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</si>
  <si>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</si>
  <si>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</si>
  <si>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</si>
  <si>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</si>
  <si>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</si>
  <si>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</si>
  <si>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</si>
  <si>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</si>
  <si>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</si>
  <si>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</si>
  <si>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</si>
  <si>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</si>
  <si>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</si>
  <si>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</si>
  <si>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</si>
  <si>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</si>
  <si>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</si>
  <si>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</si>
  <si>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</si>
  <si>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</si>
  <si>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</si>
  <si>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</si>
  <si>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</si>
  <si>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</si>
  <si>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</si>
  <si>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</si>
  <si>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</si>
  <si>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</si>
  <si>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</si>
  <si>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</si>
  <si>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</si>
  <si>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</si>
  <si>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</si>
  <si>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</si>
  <si>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</si>
  <si>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Fotovoltaická elektrárna na střechách budov A a B</t>
  </si>
  <si>
    <t>STA</t>
  </si>
  <si>
    <t>1</t>
  </si>
  <si>
    <t>{7c974aa0-f8b0-4041-ae70-8113a16dd004}</t>
  </si>
  <si>
    <t>2</t>
  </si>
  <si>
    <t>/</t>
  </si>
  <si>
    <t>A00</t>
  </si>
  <si>
    <t>Stavební část</t>
  </si>
  <si>
    <t>Soupis</t>
  </si>
  <si>
    <t>{5b4d4155-c480-4529-a43d-cf20b3703a9f}</t>
  </si>
  <si>
    <t>K00</t>
  </si>
  <si>
    <t>Zařízení slaboproudé elektrotechniky</t>
  </si>
  <si>
    <t>{84f033b3-ae50-4391-8f98-5930838efd68}</t>
  </si>
  <si>
    <t>L00</t>
  </si>
  <si>
    <t>Měření a regulace</t>
  </si>
  <si>
    <t>{cf072b8e-feab-4174-a476-c2e5e0441d55}</t>
  </si>
  <si>
    <t>S00</t>
  </si>
  <si>
    <t>FVE</t>
  </si>
  <si>
    <t>{ff9d9a1f-df4b-4bd2-b2ab-b87ec40b0ad3}</t>
  </si>
  <si>
    <t>VRN</t>
  </si>
  <si>
    <t>Vedlejší a ostatní náklady</t>
  </si>
  <si>
    <t>{8fdfd6ba-0f6d-42a1-b55e-be61670e9d5e}</t>
  </si>
  <si>
    <t>KRYCÍ LIST SOUPISU PRACÍ</t>
  </si>
  <si>
    <t>Objekt:</t>
  </si>
  <si>
    <t>01 - Fotovoltaická elektrárna na střechách budov A a B</t>
  </si>
  <si>
    <t>Soupis:</t>
  </si>
  <si>
    <t>A00 - Stavební část</t>
  </si>
  <si>
    <t>U Kříže 661/8, Praha 5 – Jinonice, 15800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</si>
  <si>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</si>
  <si>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</si>
  <si>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</si>
  <si>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</si>
  <si>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</si>
  <si>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</si>
  <si>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</si>
  <si>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</si>
  <si>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</si>
  <si>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</si>
  <si>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</si>
  <si>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</si>
  <si>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</si>
  <si>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</si>
  <si>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</si>
  <si>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</si>
  <si>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</si>
  <si>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</si>
  <si>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</si>
  <si>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</si>
  <si>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</si>
  <si>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</si>
  <si>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</si>
  <si>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</si>
  <si>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</si>
  <si>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</si>
  <si>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</si>
  <si>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</si>
  <si>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</si>
  <si>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</si>
  <si>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</si>
  <si>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</si>
  <si>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</si>
  <si>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</si>
  <si>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2024 02</t>
  </si>
  <si>
    <t>4</t>
  </si>
  <si>
    <t>-215826076</t>
  </si>
  <si>
    <t>PP</t>
  </si>
  <si>
    <t>Začištění omítek (s dodáním hmot) kolem oken, dveří, podlah, obkladů apod.</t>
  </si>
  <si>
    <t>Online PSC</t>
  </si>
  <si>
    <t>https://podminky.urs.cz/item/CS_URS_2024_02/619995001</t>
  </si>
  <si>
    <t>VV</t>
  </si>
  <si>
    <t>začištění kolem prostupů</t>
  </si>
  <si>
    <t>(0,5+0,5)*2*3*2</t>
  </si>
  <si>
    <t>(0,43+0,5)*2*2</t>
  </si>
  <si>
    <t>Součet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</si>
  <si>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</si>
  <si>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</si>
  <si>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</si>
  <si>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</si>
  <si>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m2</t>
  </si>
  <si>
    <t>1084554047</t>
  </si>
  <si>
    <t>Lešení pomocné pracovní pro objekty pozemních staveb pro zatížení do 150 kg/m2, o výšce lešeňové podlahy do 1,9 m</t>
  </si>
  <si>
    <t>https://podminky.urs.cz/item/CS_URS_2024_02/949101111</t>
  </si>
  <si>
    <t>pro opravy SDK podhledů</t>
  </si>
  <si>
    <t>25,0</t>
  </si>
  <si>
    <t>3</t>
  </si>
  <si>
    <t>971038431</t>
  </si>
  <si>
    <t>Vybourání otvorů ve zdivu z dutých tvárnic nebo příčkovek pl do 0,25 m2 tl do 150 mm</t>
  </si>
  <si>
    <t>kus</t>
  </si>
  <si>
    <t>1859275730</t>
  </si>
  <si>
    <t>Vybourání otvorů ve zdivu základovém nebo nadzákladovém z cihel, tvárnic, příčkovek dutých tvárnic nebo příčkovek, velikosti plochy do 0,25 m2, tl. do 150 mm</t>
  </si>
  <si>
    <t>https://podminky.urs.cz/item/CS_URS_2024_02/971038431</t>
  </si>
  <si>
    <t>"A.1PP" 1</t>
  </si>
  <si>
    <t>"A.4NP" 1</t>
  </si>
  <si>
    <t>"C.6NP" 1</t>
  </si>
  <si>
    <t>971038441</t>
  </si>
  <si>
    <t>Vybourání otvorů ve zdivu z dutých tvárnic nebo příčkovek pl do 0,25 m2 tl do 300 mm</t>
  </si>
  <si>
    <t>-96536943</t>
  </si>
  <si>
    <t>Vybourání otvorů ve zdivu základovém nebo nadzákladovém z cihel, tvárnic, příčkovek dutých tvárnic nebo příčkovek, velikosti plochy do 0,25 m2, tl. do 300 mm</t>
  </si>
  <si>
    <t>https://podminky.urs.cz/item/CS_URS_2024_02/971038441</t>
  </si>
  <si>
    <t>"B.1PP" 1</t>
  </si>
  <si>
    <t>5</t>
  </si>
  <si>
    <t>977151111</t>
  </si>
  <si>
    <t>Jádrové vrty diamantovými korunkami do stavebních materiálů D do 35 mm</t>
  </si>
  <si>
    <t>-421571139</t>
  </si>
  <si>
    <t>Jádrové vrty diamantovými korunkami do stavebních materiálů (železobetonu, betonu, cihel, obkladů, dlažeb, kamene) průměru do 35 mm</t>
  </si>
  <si>
    <t>https://podminky.urs.cz/item/CS_URS_2024_02/977151111</t>
  </si>
  <si>
    <t>prostupy 20mm</t>
  </si>
  <si>
    <t>"A.1PP" 0,1*2+0,3+0,15</t>
  </si>
  <si>
    <t>"A.4NP" 0,15</t>
  </si>
  <si>
    <t>"B.1PP" 0,3</t>
  </si>
  <si>
    <t>"B.2NP" 0,2</t>
  </si>
  <si>
    <t>"C.1PP" 0,15+0,25</t>
  </si>
  <si>
    <t>"C.6NP" 0,3</t>
  </si>
  <si>
    <t>989001901</t>
  </si>
  <si>
    <t>soubor</t>
  </si>
  <si>
    <t>-1914411883</t>
  </si>
  <si>
    <t xml:space="preserve">Protipožární ucpávky/uzávěry - kompletní provedení </t>
  </si>
  <si>
    <t>997</t>
  </si>
  <si>
    <t>Přesun sutě</t>
  </si>
  <si>
    <t>7</t>
  </si>
  <si>
    <t>997013217</t>
  </si>
  <si>
    <t>Vnitrostaveništní doprava suti a vybouraných hmot pro budovy v přes 21 do 24 m ručně</t>
  </si>
  <si>
    <t>t</t>
  </si>
  <si>
    <t>-557732182</t>
  </si>
  <si>
    <t>Vnitrostaveništní doprava suti a vybouraných hmot vodorovně do 50 m s naložením ručně pro budovy a haly výšky přes 21 do 24 m</t>
  </si>
  <si>
    <t>https://podminky.urs.cz/item/CS_URS_2024_02/997013217</t>
  </si>
  <si>
    <t>8</t>
  </si>
  <si>
    <t>997013219</t>
  </si>
  <si>
    <t>Příplatek k vnitrostaveništní dopravě suti a vybouraných hmot za zvětšenou dopravu suti ZKD 10 m</t>
  </si>
  <si>
    <t>-486689859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</si>
  <si>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</si>
  <si>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</si>
  <si>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0,767*15 'Přepočtené koeficientem množství</t>
  </si>
  <si>
    <t>997013501</t>
  </si>
  <si>
    <t>Odvoz suti a vybouraných hmot na skládku nebo meziskládku do 1 km se složením</t>
  </si>
  <si>
    <t>-557502581</t>
  </si>
  <si>
    <t>Odvoz suti a vybouraných hmot na skládku nebo meziskládku se složením, na vzdálenost do 1 km</t>
  </si>
  <si>
    <t>https://podminky.urs.cz/item/CS_URS_2024_02/997013501</t>
  </si>
  <si>
    <t>10</t>
  </si>
  <si>
    <t>997013509</t>
  </si>
  <si>
    <t>Příplatek k odvozu suti a vybouraných hmot na skládku ZKD 1 km přes 1 km</t>
  </si>
  <si>
    <t>-1597922516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</si>
  <si>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</si>
  <si>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</si>
  <si>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0,767*19 'Přepočtené koeficientem množství</t>
  </si>
  <si>
    <t>11</t>
  </si>
  <si>
    <t>997013631</t>
  </si>
  <si>
    <t>Poplatek za uložení na skládce (skládkovné) stavebního odpadu směsného kód odpadu 17 09 04</t>
  </si>
  <si>
    <t>-614241765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</si>
  <si>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</si>
  <si>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</si>
  <si>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</si>
  <si>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</si>
  <si>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998018003</t>
  </si>
  <si>
    <t>Přesun hmot pro budovy ruční pro budovy v přes 12 do 24 m</t>
  </si>
  <si>
    <t>1445438898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</si>
  <si>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</si>
  <si>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https://podminky.urs.cz/item/CS_URS_2024_02/998018003</t>
  </si>
  <si>
    <t>13</t>
  </si>
  <si>
    <t>998018011</t>
  </si>
  <si>
    <t>Příplatek k ručnímu přesunu hmot pro budovy za zvětšený přesun ZKD 100 m</t>
  </si>
  <si>
    <t>1341862495</t>
  </si>
  <si>
    <t>Přesun hmot pro budovy občanské výstavby, bydlení, výrobu a služby ruční (bez užití mechanizace) Příplatek k cenám za ruční zvětšený přesun přes vymezenou vodorovnou dopravní vzdálenost za každých dalších započatých 100 m</t>
  </si>
  <si>
    <t>https://podminky.urs.cz/item/CS_URS_2024_02/998018011</t>
  </si>
  <si>
    <t>PSV</t>
  </si>
  <si>
    <t>Práce a dodávky PSV</t>
  </si>
  <si>
    <t>763</t>
  </si>
  <si>
    <t>Konstrukce suché výstavby</t>
  </si>
  <si>
    <t>14</t>
  </si>
  <si>
    <t>763121912</t>
  </si>
  <si>
    <t>Zhotovení otvoru vel. přes 0,1 do 0,25 m2 v SDK předsazené stěně tl do 100 mm s vyztužením profily</t>
  </si>
  <si>
    <t>16</t>
  </si>
  <si>
    <t>-2009310156</t>
  </si>
  <si>
    <t>Zhotovení otvorů v předsazených a šachtových stěnách ze sádrokartonových desek pro prostupy (voda, elektro, topení, VZT), osvětlení, okna, revizní klapky a dvířka včetně vyztužení profily pro stěnu tl. do 100 mm, velikost přes 0,10 do 0,25 m2</t>
  </si>
  <si>
    <t>https://podminky.urs.cz/item/CS_URS_2024_02/763121912</t>
  </si>
  <si>
    <t>"B.2NP" 1</t>
  </si>
  <si>
    <t>15</t>
  </si>
  <si>
    <t>763121913</t>
  </si>
  <si>
    <t>Zhotovení otvoru vel. přes 0,25 do 0,5 m2 v SDK předsazené stěně tl do 100 mm s vyztužením profily</t>
  </si>
  <si>
    <t>664129371</t>
  </si>
  <si>
    <t>Zhotovení otvorů v předsazených a šachtových stěnách ze sádrokartonových desek pro prostupy (voda, elektro, topení, VZT), osvětlení, okna, revizní klapky a dvířka včetně vyztužení profily pro stěnu tl. do 100 mm, velikost přes 0,25 do 0,50 m2</t>
  </si>
  <si>
    <t>https://podminky.urs.cz/item/CS_URS_2024_02/763121913</t>
  </si>
  <si>
    <t>763121914</t>
  </si>
  <si>
    <t>Zhotovení otvoru vel. přes 0,5 do 1 m2 v SDK předsazené stěně tl do 100 mm s vyztužením profily</t>
  </si>
  <si>
    <t>1410982694</t>
  </si>
  <si>
    <t>Zhotovení otvorů v předsazených a šachtových stěnách ze sádrokartonových desek pro prostupy (voda, elektro, topení, VZT), osvětlení, okna, revizní klapky a dvířka včetně vyztužení profily pro stěnu tl. do 100 mm, velikost přes 0,50 do 1,00 m2</t>
  </si>
  <si>
    <t>https://podminky.urs.cz/item/CS_URS_2024_02/763121914</t>
  </si>
  <si>
    <t>17</t>
  </si>
  <si>
    <t>763121915</t>
  </si>
  <si>
    <t>Zhotovení otvoru vel. přes 1 do 2 m2 v SDK předsazené stěně tl do 100 mm s vyztužením profily</t>
  </si>
  <si>
    <t>2129001295</t>
  </si>
  <si>
    <t>Zhotovení otvorů v předsazených a šachtových stěnách ze sádrokartonových desek pro prostupy (voda, elektro, topení, VZT), osvětlení, okna, revizní klapky a dvířka včetně vyztužení profily pro stěnu tl. do 100 mm, velikost přes 1,00 do 2,00 m2</t>
  </si>
  <si>
    <t>https://podminky.urs.cz/item/CS_URS_2024_02/763121915</t>
  </si>
  <si>
    <t>18</t>
  </si>
  <si>
    <t>763131912</t>
  </si>
  <si>
    <t>Zhotovení otvoru vel. přes 0,1 do 0,25 m2 v SDK podhledu a podkroví s vyztužením profily</t>
  </si>
  <si>
    <t>1163557714</t>
  </si>
  <si>
    <t>Zhotovení otvorů v podhledech a podkrovích ze sádrokartonových desek pro prostupy (voda, elektro, topení, VZT), osvětlení, sprinklery, revizní klapky a dvířka včetně vyztužení profily, velikost přes 0,10 do 0,25 m2</t>
  </si>
  <si>
    <t>https://podminky.urs.cz/item/CS_URS_2024_02/763131912</t>
  </si>
  <si>
    <t>budova A (4.NP)</t>
  </si>
  <si>
    <t>"500x300" 1</t>
  </si>
  <si>
    <t>19</t>
  </si>
  <si>
    <t>763131913</t>
  </si>
  <si>
    <t>Zhotovení otvoru vel. přes 0,25 do 0,5 m2 v SDK podhledu a podkroví s vyztužením profily</t>
  </si>
  <si>
    <t>-1415794110</t>
  </si>
  <si>
    <t>Zhotovení otvorů v podhledech a podkrovích ze sádrokartonových desek pro prostupy (voda, elektro, topení, VZT), osvětlení, sprinklery, revizní klapky a dvířka včetně vyztužení profily, velikost přes 0,25 do 0,50 m2</t>
  </si>
  <si>
    <t>https://podminky.urs.cz/item/CS_URS_2024_02/763131913</t>
  </si>
  <si>
    <t>"600x600" 1</t>
  </si>
  <si>
    <t>budova B (2.NP)</t>
  </si>
  <si>
    <t>budova C (6.NP)</t>
  </si>
  <si>
    <t>"600x600" 3</t>
  </si>
  <si>
    <t>20</t>
  </si>
  <si>
    <t>763131914</t>
  </si>
  <si>
    <t>Zhotovení otvoru vel. přes 0,5 do 1 m2 v SDK podhledu a podkroví s vyztužením profily</t>
  </si>
  <si>
    <t>1065751444</t>
  </si>
  <si>
    <t>Zhotovení otvorů v podhledech a podkrovích ze sádrokartonových desek pro prostupy (voda, elektro, topení, VZT), osvětlení, sprinklery, revizní klapky a dvířka včetně vyztužení profily, velikost přes 0,50 do 1,00 m2</t>
  </si>
  <si>
    <t>https://podminky.urs.cz/item/CS_URS_2024_02/763131914</t>
  </si>
  <si>
    <t>"1350x600" 1</t>
  </si>
  <si>
    <t>"2650x300" 1</t>
  </si>
  <si>
    <t>763131915</t>
  </si>
  <si>
    <t>Zhotovení otvoru vel. přes 1 do 2 m2 v SDK podhledu a podkroví s vyztužením profily</t>
  </si>
  <si>
    <t>-888874385</t>
  </si>
  <si>
    <t>Zhotovení otvorů v podhledech a podkrovích ze sádrokartonových desek pro prostupy (voda, elektro, topení, VZT), osvětlení, sprinklery, revizní klapky a dvířka včetně vyztužení profily, velikost přes 1,00 do 2,00 m2</t>
  </si>
  <si>
    <t>https://podminky.urs.cz/item/CS_URS_2024_02/763131915</t>
  </si>
  <si>
    <t>"5220x300" 1</t>
  </si>
  <si>
    <t>"4950x300" 1</t>
  </si>
  <si>
    <t>22</t>
  </si>
  <si>
    <t>763131916</t>
  </si>
  <si>
    <t>Zhotovení otvoru vel. přes 2 do 4 m2 v SDK podhledu a podkroví s vyztužením profily</t>
  </si>
  <si>
    <t>-1716607297</t>
  </si>
  <si>
    <t>Zhotovení otvorů v podhledech a podkrovích ze sádrokartonových desek pro prostupy (voda, elektro, topení, VZT), osvětlení, sprinklery, revizní klapky a dvířka včetně vyztužení profily, velikost přes 2,00 do 4,00 m2</t>
  </si>
  <si>
    <t>https://podminky.urs.cz/item/CS_URS_2024_02/763131916</t>
  </si>
  <si>
    <t>"10200x300" 1</t>
  </si>
  <si>
    <t>"9000x300" 1</t>
  </si>
  <si>
    <t>23</t>
  </si>
  <si>
    <t>763132931</t>
  </si>
  <si>
    <t>Vyspravení SDK podhledu, podkroví pl přes 0,1 do 0,25 m2 deska 1xA 12,5</t>
  </si>
  <si>
    <t>-1801025729</t>
  </si>
  <si>
    <t>Vyspravení sádrokartonových podhledů nebo podkroví plochy jednotlivě přes 0,10 do 0,25 m2 desky tl. 12,5 mm standardní A</t>
  </si>
  <si>
    <t>https://podminky.urs.cz/item/CS_URS_2024_02/763132931</t>
  </si>
  <si>
    <t>24</t>
  </si>
  <si>
    <t>763132951</t>
  </si>
  <si>
    <t>Vyspravení SDK podhledu, podkroví pl přes 0,25 do 0,5 m2 deska 1xA 12,5</t>
  </si>
  <si>
    <t>697997508</t>
  </si>
  <si>
    <t>Vyspravení sádrokartonových podhledů nebo podkroví plochy jednotlivě přes 0,25 do 0,50 m2 desky tl. 12,5 mm standardní A</t>
  </si>
  <si>
    <t>https://podminky.urs.cz/item/CS_URS_2024_02/763132951</t>
  </si>
  <si>
    <t>25</t>
  </si>
  <si>
    <t>763132971</t>
  </si>
  <si>
    <t>Vyspravení SDK podhledu, podkroví pl přes 0,5 do 1 m2 deska 1xA 12,5</t>
  </si>
  <si>
    <t>-994748004</t>
  </si>
  <si>
    <t>Vyspravení sádrokartonových podhledů nebo podkroví plochy jednotlivě přes 0,50 do 1,00 m2 desky tl. 12,5 mm standardní A</t>
  </si>
  <si>
    <t>https://podminky.urs.cz/item/CS_URS_2024_02/763132971</t>
  </si>
  <si>
    <t>26</t>
  </si>
  <si>
    <t>763132985</t>
  </si>
  <si>
    <t>Vyspravení SDK podhledu, podkroví pl přes 1 do 1,5 m2 deska 1xA 12,5</t>
  </si>
  <si>
    <t>585330637</t>
  </si>
  <si>
    <t>Vyspravení sádrokartonových podhledů nebo podkroví plochy jednotlivě přes 1,00 do 1,50 m2 desky tl. 12,5 mm standardní A</t>
  </si>
  <si>
    <t>https://podminky.urs.cz/item/CS_URS_2024_02/763132985</t>
  </si>
  <si>
    <t>27</t>
  </si>
  <si>
    <t>763132998</t>
  </si>
  <si>
    <t>155451006</t>
  </si>
  <si>
    <t>Vyspravení sádrokartonových podhledů nebo podkroví plochy jednotlivě přes 1,50 m2 desky tl. 12,5 mm standardní A</t>
  </si>
  <si>
    <t>28</t>
  </si>
  <si>
    <t>998763333</t>
  </si>
  <si>
    <t>Přesun hmot tonážní pro konstrukce montované z desek ruční v objektech v přes 12 do 24 m</t>
  </si>
  <si>
    <t>-1649929952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</si>
  <si>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</si>
  <si>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https://podminky.urs.cz/item/CS_URS_2024_02/998763333</t>
  </si>
  <si>
    <t>29</t>
  </si>
  <si>
    <t>998763339</t>
  </si>
  <si>
    <t>Příplatek k ručnímu přesunu hmot tonážnímu pro konstrukce montované z desek za zvětšený přesun ZKD 50 m</t>
  </si>
  <si>
    <t>-1940403620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</si>
  <si>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</si>
  <si>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https://podminky.urs.cz/item/CS_URS_2024_02/998763339</t>
  </si>
  <si>
    <t>0,205*3 'Přepočtené koeficientem množství</t>
  </si>
  <si>
    <t>784</t>
  </si>
  <si>
    <t>Dokončovací práce - malby a tapety</t>
  </si>
  <si>
    <t>30</t>
  </si>
  <si>
    <t>784171101</t>
  </si>
  <si>
    <t>Zakrytí vnitřních podlah včetně pozdějšího odkrytí</t>
  </si>
  <si>
    <t>637582483</t>
  </si>
  <si>
    <t>Zakrytí nemalovaných ploch (materiál ve specifikaci) včetně pozdějšího odkrytí podlah</t>
  </si>
  <si>
    <t>https://podminky.urs.cz/item/CS_URS_2024_02/784171101</t>
  </si>
  <si>
    <t>20,0*6</t>
  </si>
  <si>
    <t>31</t>
  </si>
  <si>
    <t>M</t>
  </si>
  <si>
    <t>28323156</t>
  </si>
  <si>
    <t>fólie pro malířské potřeby zakrývací tl 41µ 4x5m</t>
  </si>
  <si>
    <t>32</t>
  </si>
  <si>
    <t>1120673809</t>
  </si>
  <si>
    <t>120*1,05 'Přepočtené koeficientem množství</t>
  </si>
  <si>
    <t>784171111</t>
  </si>
  <si>
    <t>Zakrytí vnitřních ploch stěn v místnostech v do 3,80 m</t>
  </si>
  <si>
    <t>1326784068</t>
  </si>
  <si>
    <t>Zakrytí nemalovaných ploch (materiál ve specifikaci) včetně pozdějšího odkrytí svislých ploch např. stěn, oken, dveří v místnostech výšky do 3,80</t>
  </si>
  <si>
    <t>https://podminky.urs.cz/item/CS_URS_2024_02/784171111</t>
  </si>
  <si>
    <t>okna, dveře, vybavení, zařízení</t>
  </si>
  <si>
    <t>15,0*6</t>
  </si>
  <si>
    <t>33</t>
  </si>
  <si>
    <t>28323157</t>
  </si>
  <si>
    <t>fólie pro malířské potřeby zakrývací tl 14µ 4x5m</t>
  </si>
  <si>
    <t>112152842</t>
  </si>
  <si>
    <t>90*1,05 'Přepočtené koeficientem množství</t>
  </si>
  <si>
    <t>34</t>
  </si>
  <si>
    <t>784181101</t>
  </si>
  <si>
    <t>Základní akrylátová jednonásobná bezbarvá penetrace podkladu v místnostech v do 3,80 m</t>
  </si>
  <si>
    <t>-1099554845</t>
  </si>
  <si>
    <t>Penetrace podkladu jednonásobná základní akrylátová bezbarvá v místnostech výšky do 3,80 m</t>
  </si>
  <si>
    <t>https://podminky.urs.cz/item/CS_URS_2024_02/784181101</t>
  </si>
  <si>
    <t>lokální výmalba dotčených a přilehlých ploch (prostupy)</t>
  </si>
  <si>
    <t>"podhledy" 20,0</t>
  </si>
  <si>
    <t>"stěny" 10,0*6</t>
  </si>
  <si>
    <t>35</t>
  </si>
  <si>
    <t>784211101</t>
  </si>
  <si>
    <t>Dvojnásobné bílé malby ze směsí za mokra výborně oděruvzdorných v místnostech v do 3,80 m</t>
  </si>
  <si>
    <t>-1356104445</t>
  </si>
  <si>
    <t>Malby z malířských směsí oděruvzdorných za mokra dvojnásobné, bílé za mokra oděruvzdorné výborně v místnostech výšky do 3,80 m</t>
  </si>
  <si>
    <t>https://podminky.urs.cz/item/CS_URS_2024_02/784211101</t>
  </si>
  <si>
    <t>K00 - Zařízení slaboproudé elektrotechniky</t>
  </si>
  <si>
    <t>3 - Kamerový systém CCTV</t>
  </si>
  <si>
    <t>7 - Strukturovaná kabeláž</t>
  </si>
  <si>
    <t>Kamerový systém CCTV</t>
  </si>
  <si>
    <t xml:space="preserve">Venkovní natáčecí kamera 4 MP 25× Network IR Speed  Dome adopts 1/2.8" progressive scan CMOS chip. With the 25× optical zoom lens, the camera offers more details over expansive areas. This series of cameras can be widely used for wide ranges of high-defin</t>
  </si>
  <si>
    <t>ks</t>
  </si>
  <si>
    <t>Venkovní natáčecí kamera 4 MP 25× Network IR Speed Dome adopts 1/2.8" progressive scan CMOS chip. With the 25× optical zoom lens, the camera offers more details over expansive areas. This series of cameras can be widely used for wide ranges of high-definition, such as rivers, roads, railways, airports, squares, parks, scenic spots, and venues, etc.  1/2.8" Progressive Scan CMOS. High quality imaging with 4, MP resolution  Focuses on human and vehicle targets classification based, on deep learning  Excellent low-light performance with powered-by-DarkFighter technology  25× optical zoom and 16× digital zoom provide close up views over expansive areas  WDR, HLC, BLC, 3D DNR, defog, regional exposure, regional focus  Expansive night view with up to 150 m IR distance  24 VAC &amp; PoE (802.3at)  Efficient H.265+/H.265 compression technology</t>
  </si>
  <si>
    <t>Pol1</t>
  </si>
  <si>
    <t>Držák kamery univerzální</t>
  </si>
  <si>
    <t>kpl</t>
  </si>
  <si>
    <t>Pol2</t>
  </si>
  <si>
    <t>Montáž kamer, nastavení kamer</t>
  </si>
  <si>
    <t>Pol3</t>
  </si>
  <si>
    <t>Licence pro 1 kameru</t>
  </si>
  <si>
    <t>Pol4</t>
  </si>
  <si>
    <t>S/FTP 4x2x0,5 CAT.6A - Instalační kabel Cat. 6A, LSZH, 500m cívka</t>
  </si>
  <si>
    <t>Pol5</t>
  </si>
  <si>
    <t>elektroinstalační ohebná trubka 23mm, samozhášivá, nízká mechanická odolnost</t>
  </si>
  <si>
    <t>Pol6</t>
  </si>
  <si>
    <t>ostatní montážní materiál (vruty, hmoždinky, stahovací pásky, sádra apod.)</t>
  </si>
  <si>
    <t>Pol7</t>
  </si>
  <si>
    <t>Odkoušení systému vč. návazností</t>
  </si>
  <si>
    <t>Pol8</t>
  </si>
  <si>
    <t>Pol9</t>
  </si>
  <si>
    <t>Dokumentace skutečného stavu</t>
  </si>
  <si>
    <t>Strukturovaná kabeláž</t>
  </si>
  <si>
    <t>152</t>
  </si>
  <si>
    <t>Kompletní datová zásuvka venkovní 2xRJ45 CAT.6A STP vč. krabice, rámečku a krytky</t>
  </si>
  <si>
    <t>Pol10</t>
  </si>
  <si>
    <t>Pol11</t>
  </si>
  <si>
    <t>Stavební přípomoci</t>
  </si>
  <si>
    <t>Pol12</t>
  </si>
  <si>
    <t>Měření kabeláže a vypracování měřících protokolů</t>
  </si>
  <si>
    <t>Pol13</t>
  </si>
  <si>
    <t>Kompletní montáž</t>
  </si>
  <si>
    <t>36</t>
  </si>
  <si>
    <t>38</t>
  </si>
  <si>
    <t>L00 - Měření a regulace</t>
  </si>
  <si>
    <t>D1 - MaR - Obnova nemovité kulturní památky Fort Tabulový vrch - DSPS</t>
  </si>
  <si>
    <t xml:space="preserve">    D2 - D.1.4.8 - Měření a regulace</t>
  </si>
  <si>
    <t xml:space="preserve">      1 - Kabelové trasy vč. montáže</t>
  </si>
  <si>
    <t xml:space="preserve">      2 - okruh MaR - 3R1-MAR-B - FVE na střeše objektu B</t>
  </si>
  <si>
    <t xml:space="preserve">        2.1 - - monitoring FVE</t>
  </si>
  <si>
    <t xml:space="preserve">      3 - okruh MaR - 0R1-MAR-A-FVE - FVE na střeše objektu A</t>
  </si>
  <si>
    <t xml:space="preserve">        3.1 - - monitoring FVE</t>
  </si>
  <si>
    <t xml:space="preserve">      4 - Příprava a kompletace okruhu MaR</t>
  </si>
  <si>
    <t>D1</t>
  </si>
  <si>
    <t>MaR - Obnova nemovité kulturní památky Fort Tabulový vrch - DSPS</t>
  </si>
  <si>
    <t>D2</t>
  </si>
  <si>
    <t>D.1.4.8 - Měření a regulace</t>
  </si>
  <si>
    <t>Kabelové trasy vč. montáže</t>
  </si>
  <si>
    <t>1.1</t>
  </si>
  <si>
    <t>JYSTY 2x2x0,8 rudá</t>
  </si>
  <si>
    <t>1.12</t>
  </si>
  <si>
    <t>drátěný rošt 50x50 + nosník</t>
  </si>
  <si>
    <t>1.15</t>
  </si>
  <si>
    <t>chránička DN 25 UV odolná černá</t>
  </si>
  <si>
    <t>1.16</t>
  </si>
  <si>
    <t>Příslušenství kabelových tras vč. montáže</t>
  </si>
  <si>
    <t>1.18</t>
  </si>
  <si>
    <t>propojovací krabice 80x80x30 IP 54</t>
  </si>
  <si>
    <t>1.19</t>
  </si>
  <si>
    <t>Drobný nespecifikovaný montážní materiál</t>
  </si>
  <si>
    <t>40</t>
  </si>
  <si>
    <t>1.20</t>
  </si>
  <si>
    <t>Stavební přípomocné práce</t>
  </si>
  <si>
    <t>42</t>
  </si>
  <si>
    <t>okruh MaR - 3R1-MAR-B - FVE na střeše objektu B</t>
  </si>
  <si>
    <t>2.1</t>
  </si>
  <si>
    <t>- monitoring FVE</t>
  </si>
  <si>
    <t>2.2</t>
  </si>
  <si>
    <t>připojneí FVE měniče ke sběrnici modBUS RTU/TCP vč. konfigurace komunikace</t>
  </si>
  <si>
    <t>44</t>
  </si>
  <si>
    <t>2.3</t>
  </si>
  <si>
    <t>DDC regulátor s rošířením komunikace ModBUS TCP/RTU</t>
  </si>
  <si>
    <t>46</t>
  </si>
  <si>
    <t>2.4</t>
  </si>
  <si>
    <t>úprava stávajícího rozvaděče MaR - prokabelování</t>
  </si>
  <si>
    <t>48</t>
  </si>
  <si>
    <t>2.5</t>
  </si>
  <si>
    <t>Vizualizace provozních parametrů FVE a energetických toků budovy</t>
  </si>
  <si>
    <t>h</t>
  </si>
  <si>
    <t>50</t>
  </si>
  <si>
    <t>2.6</t>
  </si>
  <si>
    <t>Definice a realizace výměny dat se stáv. systémem MaR - modbus TCP</t>
  </si>
  <si>
    <t>52</t>
  </si>
  <si>
    <t>2.7</t>
  </si>
  <si>
    <t>SW úpravy logiky stáv. systému MaR pro potřeby výměny dat, spínání el. spotřebičů</t>
  </si>
  <si>
    <t>54</t>
  </si>
  <si>
    <t>2.8</t>
  </si>
  <si>
    <t>Definice poruchových stavů a nastavení zasílání alertů na SMS/mail ve stávajícím systému MaR</t>
  </si>
  <si>
    <t>56</t>
  </si>
  <si>
    <t>2.9</t>
  </si>
  <si>
    <t>Integrace stavů FVE do systému BMS</t>
  </si>
  <si>
    <t>58</t>
  </si>
  <si>
    <t>okruh MaR - 0R1-MAR-A-FVE - FVE na střeše objektu A</t>
  </si>
  <si>
    <t>3.1</t>
  </si>
  <si>
    <t>3.2</t>
  </si>
  <si>
    <t>60</t>
  </si>
  <si>
    <t>3.3</t>
  </si>
  <si>
    <t>62</t>
  </si>
  <si>
    <t>3.4</t>
  </si>
  <si>
    <t>64</t>
  </si>
  <si>
    <t>3.5</t>
  </si>
  <si>
    <t>66</t>
  </si>
  <si>
    <t>3.6</t>
  </si>
  <si>
    <t>68</t>
  </si>
  <si>
    <t>3.7</t>
  </si>
  <si>
    <t>70</t>
  </si>
  <si>
    <t>3.8</t>
  </si>
  <si>
    <t>72</t>
  </si>
  <si>
    <t>3.9</t>
  </si>
  <si>
    <t>74</t>
  </si>
  <si>
    <t>Příprava a kompletace okruhu MaR</t>
  </si>
  <si>
    <t>4.1</t>
  </si>
  <si>
    <t>uvedení do provozu a testovací provoz</t>
  </si>
  <si>
    <t>hod</t>
  </si>
  <si>
    <t>76</t>
  </si>
  <si>
    <t>4.2</t>
  </si>
  <si>
    <t>Přípomocné práce při montáži, oživení a testovacím provozu</t>
  </si>
  <si>
    <t>78</t>
  </si>
  <si>
    <t>4.3</t>
  </si>
  <si>
    <t>Inženýring a koordinace navazujících profesí</t>
  </si>
  <si>
    <t>80</t>
  </si>
  <si>
    <t>4.4</t>
  </si>
  <si>
    <t>Doprava</t>
  </si>
  <si>
    <t>82</t>
  </si>
  <si>
    <t>S00 - FVE</t>
  </si>
  <si>
    <t>D1 - Montáž</t>
  </si>
  <si>
    <t>D2 - Dodávka zařízení</t>
  </si>
  <si>
    <t>D3 - Elektromontáže</t>
  </si>
  <si>
    <t>D4 - Výchozí revize elektro</t>
  </si>
  <si>
    <t>D5 - Materiály</t>
  </si>
  <si>
    <t>D6 - Dozbrojení NN</t>
  </si>
  <si>
    <t>D7 - Dodávky zařízení</t>
  </si>
  <si>
    <t>D8 - Ostatní</t>
  </si>
  <si>
    <t>Montáž</t>
  </si>
  <si>
    <t>Instalace konstrukcí (pro FV panely)</t>
  </si>
  <si>
    <t>369279218</t>
  </si>
  <si>
    <t>1.2</t>
  </si>
  <si>
    <t>Instalace FV panelu</t>
  </si>
  <si>
    <t>493129389</t>
  </si>
  <si>
    <t>1.3</t>
  </si>
  <si>
    <t>Instalace konstrukce pro rozvaděč + střídač (na střechu)</t>
  </si>
  <si>
    <t>-2133042627</t>
  </si>
  <si>
    <t>1.4</t>
  </si>
  <si>
    <t>Instalace optimizeru (rapid shut down)</t>
  </si>
  <si>
    <t>-915796108</t>
  </si>
  <si>
    <t>Dodávka zařízení</t>
  </si>
  <si>
    <t>Nosná konstrukce pro rozvaděč + střídač</t>
  </si>
  <si>
    <t>1643017611</t>
  </si>
  <si>
    <t>D3</t>
  </si>
  <si>
    <t>Elektromontáže</t>
  </si>
  <si>
    <t>Instalace solárního kabelu DC 6mm</t>
  </si>
  <si>
    <t>-1675939674</t>
  </si>
  <si>
    <t>Instalace CYA 16 z/žl</t>
  </si>
  <si>
    <t>2057332436</t>
  </si>
  <si>
    <t>Instalace CYKY-J 5x16</t>
  </si>
  <si>
    <t>583056383</t>
  </si>
  <si>
    <t>Instalace 1-CXKE-R 3x1,5 (stop tlačítko + rapid shut down rozvod)</t>
  </si>
  <si>
    <t>-61972950</t>
  </si>
  <si>
    <t>Instalace elektromontážní lišty 25x25 (pro stop tlačítko)</t>
  </si>
  <si>
    <t>-1834223617</t>
  </si>
  <si>
    <t>Instalace chráničky KOPOS KOPOFLEX 40</t>
  </si>
  <si>
    <t>1038027611</t>
  </si>
  <si>
    <t>Instalace elektroinstalačního žlabu (150x100 nebo 200x50) (pro FVE panely)</t>
  </si>
  <si>
    <t>1790855134</t>
  </si>
  <si>
    <t>Pospojování žlabů a konstrukcí</t>
  </si>
  <si>
    <t>komplet</t>
  </si>
  <si>
    <t>-1881712588</t>
  </si>
  <si>
    <t>Dozbrojení NN rozvaděče</t>
  </si>
  <si>
    <t>-739758471</t>
  </si>
  <si>
    <t>3.10</t>
  </si>
  <si>
    <t>Instalace nouzového tlačítka</t>
  </si>
  <si>
    <t>629739475</t>
  </si>
  <si>
    <t>3.11</t>
  </si>
  <si>
    <t>Montáž protipožárních prostupů</t>
  </si>
  <si>
    <t>-1547652494</t>
  </si>
  <si>
    <t>3.12</t>
  </si>
  <si>
    <t>Úprava odběrného místa</t>
  </si>
  <si>
    <t>-1401901446</t>
  </si>
  <si>
    <t>43</t>
  </si>
  <si>
    <t>3.13</t>
  </si>
  <si>
    <t>Elektromontážní práce (rozebírání podhledů, instalace kabelů ve stavájících kabelových trasách)</t>
  </si>
  <si>
    <t>-1101740324</t>
  </si>
  <si>
    <t>D4</t>
  </si>
  <si>
    <t>Výchozí revize elektro</t>
  </si>
  <si>
    <t>Celková prohlídka el. zařízení a vyhotovení zprávy nad 250 tis. montážních prací</t>
  </si>
  <si>
    <t>223213525</t>
  </si>
  <si>
    <t>D5</t>
  </si>
  <si>
    <t>Materiály</t>
  </si>
  <si>
    <t>5.1</t>
  </si>
  <si>
    <t>Solární kabel DC 6mm</t>
  </si>
  <si>
    <t>1775829860</t>
  </si>
  <si>
    <t>5.2</t>
  </si>
  <si>
    <t>CYA 16 z/žl</t>
  </si>
  <si>
    <t>-1976936387</t>
  </si>
  <si>
    <t>5.3</t>
  </si>
  <si>
    <t>CYKY-J 5x16</t>
  </si>
  <si>
    <t>-880146303</t>
  </si>
  <si>
    <t>5.4</t>
  </si>
  <si>
    <t>1-CXKE-R 3x1,5</t>
  </si>
  <si>
    <t>2083492943</t>
  </si>
  <si>
    <t>5.5</t>
  </si>
  <si>
    <t>Elektromontážní lišta 25x25 (pro stop tlačítko)</t>
  </si>
  <si>
    <t>1778983660</t>
  </si>
  <si>
    <t>5.6</t>
  </si>
  <si>
    <t>Elektroinstalační žlab (150x100 nebo 200x50)</t>
  </si>
  <si>
    <t>-1687993654</t>
  </si>
  <si>
    <t>5.7</t>
  </si>
  <si>
    <t>Chránička KOPOS KOPOFLEX 40 KF 09040 UVFA černá UV stabilní 40mm</t>
  </si>
  <si>
    <t>1139425219</t>
  </si>
  <si>
    <t>5.8</t>
  </si>
  <si>
    <t>Ruční stop tlačítko OA1 – W01-B.G\30-230</t>
  </si>
  <si>
    <t>-506801254</t>
  </si>
  <si>
    <t>5.9</t>
  </si>
  <si>
    <t>Protipožární ucpávka</t>
  </si>
  <si>
    <t>1269265915</t>
  </si>
  <si>
    <t>5.10</t>
  </si>
  <si>
    <t>Drobný instalační materiál</t>
  </si>
  <si>
    <t>1239709438</t>
  </si>
  <si>
    <t>D6</t>
  </si>
  <si>
    <t>Dozbrojení NN</t>
  </si>
  <si>
    <t>6.1</t>
  </si>
  <si>
    <t>Smartmeter</t>
  </si>
  <si>
    <t>-1256736527</t>
  </si>
  <si>
    <t>6.2</t>
  </si>
  <si>
    <t>Jistič 63A/3/B (střídač)</t>
  </si>
  <si>
    <t>-2132403564</t>
  </si>
  <si>
    <t>6.3</t>
  </si>
  <si>
    <t>Jistič 6A/3/B (smartmeter)</t>
  </si>
  <si>
    <t>616100910</t>
  </si>
  <si>
    <t>6.4</t>
  </si>
  <si>
    <t>Jistič 6A/1/B (rapid shut down)</t>
  </si>
  <si>
    <t>-1218933673</t>
  </si>
  <si>
    <t>D7</t>
  </si>
  <si>
    <t>Dodávky zařízení</t>
  </si>
  <si>
    <t>7.1</t>
  </si>
  <si>
    <t>Rozvaděče RFVE1</t>
  </si>
  <si>
    <t>363851556</t>
  </si>
  <si>
    <t>7.2</t>
  </si>
  <si>
    <t>Rozvaděče RFVE2</t>
  </si>
  <si>
    <t>784829034</t>
  </si>
  <si>
    <t>7.3</t>
  </si>
  <si>
    <t>Střídač Goodwe 30K-MT</t>
  </si>
  <si>
    <t>-1911530496</t>
  </si>
  <si>
    <t>7.4</t>
  </si>
  <si>
    <t>Střídač Goodwe 20K-DK</t>
  </si>
  <si>
    <t>1463396935</t>
  </si>
  <si>
    <t>7.5</t>
  </si>
  <si>
    <t>FV panel 460Wp</t>
  </si>
  <si>
    <t>662041446</t>
  </si>
  <si>
    <t>37</t>
  </si>
  <si>
    <t>7.6</t>
  </si>
  <si>
    <t>Konstrukce pro FV panel</t>
  </si>
  <si>
    <t>-761360572</t>
  </si>
  <si>
    <t>7.7</t>
  </si>
  <si>
    <t>Optimizer výkonový (Rapid Shut Down)</t>
  </si>
  <si>
    <t>96032454</t>
  </si>
  <si>
    <t>D8</t>
  </si>
  <si>
    <t>Ostatní</t>
  </si>
  <si>
    <t>39</t>
  </si>
  <si>
    <t>8.1</t>
  </si>
  <si>
    <t>Dokumentace skutečného provedení</t>
  </si>
  <si>
    <t>-2115944275</t>
  </si>
  <si>
    <t>8.2</t>
  </si>
  <si>
    <t>Přesun materiálu a doprava</t>
  </si>
  <si>
    <t>-986733209</t>
  </si>
  <si>
    <t>41</t>
  </si>
  <si>
    <t>8.3</t>
  </si>
  <si>
    <t>Manipulační technika pro přesun materiálu</t>
  </si>
  <si>
    <t>1758537971</t>
  </si>
  <si>
    <t>VRN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</si>
  <si>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</si>
  <si>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</si>
  <si>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</si>
  <si>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</si>
  <si>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</si>
  <si>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</si>
  <si>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VRN3</t>
  </si>
  <si>
    <t>Zařízení staveniště</t>
  </si>
  <si>
    <t>030001000</t>
  </si>
  <si>
    <t>1024</t>
  </si>
  <si>
    <t>463066492</t>
  </si>
  <si>
    <t>https://podminky.urs.cz/item/CS_URS_2024_02/030001000</t>
  </si>
  <si>
    <t>VRN4</t>
  </si>
  <si>
    <t>Inženýrská činnost</t>
  </si>
  <si>
    <t>045002000</t>
  </si>
  <si>
    <t>Kompletační a koordinační činnost</t>
  </si>
  <si>
    <t>1220310316</t>
  </si>
  <si>
    <t>https://podminky.urs.cz/item/CS_URS_2024_02/045002000</t>
  </si>
  <si>
    <t>VRN6</t>
  </si>
  <si>
    <t>Územní vlivy</t>
  </si>
  <si>
    <t>060001000</t>
  </si>
  <si>
    <t>-735529641</t>
  </si>
  <si>
    <t>https://podminky.urs.cz/item/CS_URS_2024_02/060001000</t>
  </si>
  <si>
    <t>VRN7</t>
  </si>
  <si>
    <t>Provozní vlivy</t>
  </si>
  <si>
    <t>070001000</t>
  </si>
  <si>
    <t>-72911738</t>
  </si>
  <si>
    <t>https://podminky.urs.cz/item/CS_URS_2024_02/070001000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</si>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</sst>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9995001" TargetMode="External" /><Relationship Id="rId2" Type="http://schemas.openxmlformats.org/officeDocument/2006/relationships/hyperlink" Target="https://podminky.urs.cz/item/CS_URS_2024_02/949101111" TargetMode="External" /><Relationship Id="rId3" Type="http://schemas.openxmlformats.org/officeDocument/2006/relationships/hyperlink" Target="https://podminky.urs.cz/item/CS_URS_2024_02/971038431" TargetMode="External" /><Relationship Id="rId4" Type="http://schemas.openxmlformats.org/officeDocument/2006/relationships/hyperlink" Target="https://podminky.urs.cz/item/CS_URS_2024_02/971038441" TargetMode="External" /><Relationship Id="rId5" Type="http://schemas.openxmlformats.org/officeDocument/2006/relationships/hyperlink" Target="https://podminky.urs.cz/item/CS_URS_2024_02/977151111" TargetMode="External" /><Relationship Id="rId6" Type="http://schemas.openxmlformats.org/officeDocument/2006/relationships/hyperlink" Target="https://podminky.urs.cz/item/CS_URS_2024_02/997013217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31" TargetMode="External" /><Relationship Id="rId11" Type="http://schemas.openxmlformats.org/officeDocument/2006/relationships/hyperlink" Target="https://podminky.urs.cz/item/CS_URS_2024_02/998018003" TargetMode="External" /><Relationship Id="rId12" Type="http://schemas.openxmlformats.org/officeDocument/2006/relationships/hyperlink" Target="https://podminky.urs.cz/item/CS_URS_2024_02/998018011" TargetMode="External" /><Relationship Id="rId13" Type="http://schemas.openxmlformats.org/officeDocument/2006/relationships/hyperlink" Target="https://podminky.urs.cz/item/CS_URS_2024_02/763121912" TargetMode="External" /><Relationship Id="rId14" Type="http://schemas.openxmlformats.org/officeDocument/2006/relationships/hyperlink" Target="https://podminky.urs.cz/item/CS_URS_2024_02/763121913" TargetMode="External" /><Relationship Id="rId15" Type="http://schemas.openxmlformats.org/officeDocument/2006/relationships/hyperlink" Target="https://podminky.urs.cz/item/CS_URS_2024_02/763121914" TargetMode="External" /><Relationship Id="rId16" Type="http://schemas.openxmlformats.org/officeDocument/2006/relationships/hyperlink" Target="https://podminky.urs.cz/item/CS_URS_2024_02/763121915" TargetMode="External" /><Relationship Id="rId17" Type="http://schemas.openxmlformats.org/officeDocument/2006/relationships/hyperlink" Target="https://podminky.urs.cz/item/CS_URS_2024_02/763131912" TargetMode="External" /><Relationship Id="rId18" Type="http://schemas.openxmlformats.org/officeDocument/2006/relationships/hyperlink" Target="https://podminky.urs.cz/item/CS_URS_2024_02/763131913" TargetMode="External" /><Relationship Id="rId19" Type="http://schemas.openxmlformats.org/officeDocument/2006/relationships/hyperlink" Target="https://podminky.urs.cz/item/CS_URS_2024_02/763131914" TargetMode="External" /><Relationship Id="rId20" Type="http://schemas.openxmlformats.org/officeDocument/2006/relationships/hyperlink" Target="https://podminky.urs.cz/item/CS_URS_2024_02/763131915" TargetMode="External" /><Relationship Id="rId21" Type="http://schemas.openxmlformats.org/officeDocument/2006/relationships/hyperlink" Target="https://podminky.urs.cz/item/CS_URS_2024_02/763131916" TargetMode="External" /><Relationship Id="rId22" Type="http://schemas.openxmlformats.org/officeDocument/2006/relationships/hyperlink" Target="https://podminky.urs.cz/item/CS_URS_2024_02/763132931" TargetMode="External" /><Relationship Id="rId23" Type="http://schemas.openxmlformats.org/officeDocument/2006/relationships/hyperlink" Target="https://podminky.urs.cz/item/CS_URS_2024_02/763132951" TargetMode="External" /><Relationship Id="rId24" Type="http://schemas.openxmlformats.org/officeDocument/2006/relationships/hyperlink" Target="https://podminky.urs.cz/item/CS_URS_2024_02/763132971" TargetMode="External" /><Relationship Id="rId25" Type="http://schemas.openxmlformats.org/officeDocument/2006/relationships/hyperlink" Target="https://podminky.urs.cz/item/CS_URS_2024_02/763132985" TargetMode="External" /><Relationship Id="rId26" Type="http://schemas.openxmlformats.org/officeDocument/2006/relationships/hyperlink" Target="https://podminky.urs.cz/item/CS_URS_2024_02/998763333" TargetMode="External" /><Relationship Id="rId27" Type="http://schemas.openxmlformats.org/officeDocument/2006/relationships/hyperlink" Target="https://podminky.urs.cz/item/CS_URS_2024_02/998763339" TargetMode="External" /><Relationship Id="rId28" Type="http://schemas.openxmlformats.org/officeDocument/2006/relationships/hyperlink" Target="https://podminky.urs.cz/item/CS_URS_2024_02/784171101" TargetMode="External" /><Relationship Id="rId29" Type="http://schemas.openxmlformats.org/officeDocument/2006/relationships/hyperlink" Target="https://podminky.urs.cz/item/CS_URS_2024_02/784171111" TargetMode="External" /><Relationship Id="rId30" Type="http://schemas.openxmlformats.org/officeDocument/2006/relationships/hyperlink" Target="https://podminky.urs.cz/item/CS_URS_2024_02/784181101" TargetMode="External" /><Relationship Id="rId31" Type="http://schemas.openxmlformats.org/officeDocument/2006/relationships/hyperlink" Target="https://podminky.urs.cz/item/CS_URS_2024_02/784211101" TargetMode="External" /><Relationship Id="rId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45002000" TargetMode="External" /><Relationship Id="rId3" Type="http://schemas.openxmlformats.org/officeDocument/2006/relationships/hyperlink" Target="https://podminky.urs.cz/item/CS_URS_2024_02/060001000" TargetMode="External" /><Relationship Id="rId4" Type="http://schemas.openxmlformats.org/officeDocument/2006/relationships/hyperlink" Target="https://podminky.urs.cz/item/CS_URS_2024_02/070001000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2024-028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Rekonstrukce a přístavba areálu FSV UK v Jinonicích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ulice U Kříže 661/8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1. 8. 2024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Fakulta sociálních věd, Univerzita Karlova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VPÚ DECO PRAHA a.s.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TMI Building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24.75" customHeight="1">
      <c r="A55" s="7"/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ROUND(SUM(AG56:AG60),2)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78</v>
      </c>
      <c r="AR55" s="121"/>
      <c r="AS55" s="122">
        <f>ROUND(SUM(AS56:AS60),2)</f>
        <v>0</v>
      </c>
      <c r="AT55" s="123">
        <f>ROUND(SUM(AV55:AW55),2)</f>
        <v>0</v>
      </c>
      <c r="AU55" s="124">
        <f>ROUND(SUM(AU56:AU60),5)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ROUND(SUM(AZ56:AZ60),2)</f>
        <v>0</v>
      </c>
      <c r="BA55" s="123">
        <f>ROUND(SUM(BA56:BA60),2)</f>
        <v>0</v>
      </c>
      <c r="BB55" s="123">
        <f>ROUND(SUM(BB56:BB60),2)</f>
        <v>0</v>
      </c>
      <c r="BC55" s="123">
        <f>ROUND(SUM(BC56:BC60),2)</f>
        <v>0</v>
      </c>
      <c r="BD55" s="125">
        <f>ROUND(SUM(BD56:BD60),2)</f>
        <v>0</v>
      </c>
      <c r="BE55" s="7"/>
      <c r="BS55" s="126" t="s">
        <v>71</v>
      </c>
      <c r="BT55" s="126" t="s">
        <v>79</v>
      </c>
      <c r="BU55" s="126" t="s">
        <v>73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4" customFormat="1" ht="16.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'A00 -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'A00 - Stavební část'!P93</f>
        <v>0</v>
      </c>
      <c r="AV56" s="133">
        <f>'A00 - Stavební část'!J35</f>
        <v>0</v>
      </c>
      <c r="AW56" s="133">
        <f>'A00 - Stavební část'!J36</f>
        <v>0</v>
      </c>
      <c r="AX56" s="133">
        <f>'A00 - Stavební část'!J37</f>
        <v>0</v>
      </c>
      <c r="AY56" s="133">
        <f>'A00 - Stavební část'!J38</f>
        <v>0</v>
      </c>
      <c r="AZ56" s="133">
        <f>'A00 - Stavební část'!F35</f>
        <v>0</v>
      </c>
      <c r="BA56" s="133">
        <f>'A00 - Stavební část'!F36</f>
        <v>0</v>
      </c>
      <c r="BB56" s="133">
        <f>'A00 - Stavební část'!F37</f>
        <v>0</v>
      </c>
      <c r="BC56" s="133">
        <f>'A00 - Stavební část'!F38</f>
        <v>0</v>
      </c>
      <c r="BD56" s="135">
        <f>'A00 - Stavební část'!F39</f>
        <v>0</v>
      </c>
      <c r="BE56" s="4"/>
      <c r="BT56" s="136" t="s">
        <v>81</v>
      </c>
      <c r="BV56" s="136" t="s">
        <v>74</v>
      </c>
      <c r="BW56" s="136" t="s">
        <v>86</v>
      </c>
      <c r="BX56" s="136" t="s">
        <v>80</v>
      </c>
      <c r="CL56" s="136" t="s">
        <v>19</v>
      </c>
    </row>
    <row r="57" s="4" customFormat="1" ht="16.5" customHeight="1">
      <c r="A57" s="127" t="s">
        <v>82</v>
      </c>
      <c r="B57" s="66"/>
      <c r="C57" s="128"/>
      <c r="D57" s="128"/>
      <c r="E57" s="129" t="s">
        <v>87</v>
      </c>
      <c r="F57" s="129"/>
      <c r="G57" s="129"/>
      <c r="H57" s="129"/>
      <c r="I57" s="129"/>
      <c r="J57" s="128"/>
      <c r="K57" s="129" t="s">
        <v>88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'K00 - Zařízení slaboproud...'!J32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'K00 - Zařízení slaboproud...'!P87</f>
        <v>0</v>
      </c>
      <c r="AV57" s="133">
        <f>'K00 - Zařízení slaboproud...'!J35</f>
        <v>0</v>
      </c>
      <c r="AW57" s="133">
        <f>'K00 - Zařízení slaboproud...'!J36</f>
        <v>0</v>
      </c>
      <c r="AX57" s="133">
        <f>'K00 - Zařízení slaboproud...'!J37</f>
        <v>0</v>
      </c>
      <c r="AY57" s="133">
        <f>'K00 - Zařízení slaboproud...'!J38</f>
        <v>0</v>
      </c>
      <c r="AZ57" s="133">
        <f>'K00 - Zařízení slaboproud...'!F35</f>
        <v>0</v>
      </c>
      <c r="BA57" s="133">
        <f>'K00 - Zařízení slaboproud...'!F36</f>
        <v>0</v>
      </c>
      <c r="BB57" s="133">
        <f>'K00 - Zařízení slaboproud...'!F37</f>
        <v>0</v>
      </c>
      <c r="BC57" s="133">
        <f>'K00 - Zařízení slaboproud...'!F38</f>
        <v>0</v>
      </c>
      <c r="BD57" s="135">
        <f>'K00 - Zařízení slaboproud...'!F39</f>
        <v>0</v>
      </c>
      <c r="BE57" s="4"/>
      <c r="BT57" s="136" t="s">
        <v>81</v>
      </c>
      <c r="BV57" s="136" t="s">
        <v>74</v>
      </c>
      <c r="BW57" s="136" t="s">
        <v>89</v>
      </c>
      <c r="BX57" s="136" t="s">
        <v>80</v>
      </c>
      <c r="CL57" s="136" t="s">
        <v>19</v>
      </c>
    </row>
    <row r="58" s="4" customFormat="1" ht="16.5" customHeight="1">
      <c r="A58" s="127" t="s">
        <v>82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'L00 - Měření a regulace'!J32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'L00 - Měření a regulace'!P93</f>
        <v>0</v>
      </c>
      <c r="AV58" s="133">
        <f>'L00 - Měření a regulace'!J35</f>
        <v>0</v>
      </c>
      <c r="AW58" s="133">
        <f>'L00 - Měření a regulace'!J36</f>
        <v>0</v>
      </c>
      <c r="AX58" s="133">
        <f>'L00 - Měření a regulace'!J37</f>
        <v>0</v>
      </c>
      <c r="AY58" s="133">
        <f>'L00 - Měření a regulace'!J38</f>
        <v>0</v>
      </c>
      <c r="AZ58" s="133">
        <f>'L00 - Měření a regulace'!F35</f>
        <v>0</v>
      </c>
      <c r="BA58" s="133">
        <f>'L00 - Měření a regulace'!F36</f>
        <v>0</v>
      </c>
      <c r="BB58" s="133">
        <f>'L00 - Měření a regulace'!F37</f>
        <v>0</v>
      </c>
      <c r="BC58" s="133">
        <f>'L00 - Měření a regulace'!F38</f>
        <v>0</v>
      </c>
      <c r="BD58" s="135">
        <f>'L00 - Měření a regulace'!F39</f>
        <v>0</v>
      </c>
      <c r="BE58" s="4"/>
      <c r="BT58" s="136" t="s">
        <v>81</v>
      </c>
      <c r="BV58" s="136" t="s">
        <v>74</v>
      </c>
      <c r="BW58" s="136" t="s">
        <v>92</v>
      </c>
      <c r="BX58" s="136" t="s">
        <v>80</v>
      </c>
      <c r="CL58" s="136" t="s">
        <v>19</v>
      </c>
    </row>
    <row r="59" s="4" customFormat="1" ht="16.5" customHeight="1">
      <c r="A59" s="127" t="s">
        <v>82</v>
      </c>
      <c r="B59" s="66"/>
      <c r="C59" s="128"/>
      <c r="D59" s="128"/>
      <c r="E59" s="129" t="s">
        <v>93</v>
      </c>
      <c r="F59" s="129"/>
      <c r="G59" s="129"/>
      <c r="H59" s="129"/>
      <c r="I59" s="129"/>
      <c r="J59" s="128"/>
      <c r="K59" s="129" t="s">
        <v>94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'S00 - FVE'!J32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'S00 - FVE'!P93</f>
        <v>0</v>
      </c>
      <c r="AV59" s="133">
        <f>'S00 - FVE'!J35</f>
        <v>0</v>
      </c>
      <c r="AW59" s="133">
        <f>'S00 - FVE'!J36</f>
        <v>0</v>
      </c>
      <c r="AX59" s="133">
        <f>'S00 - FVE'!J37</f>
        <v>0</v>
      </c>
      <c r="AY59" s="133">
        <f>'S00 - FVE'!J38</f>
        <v>0</v>
      </c>
      <c r="AZ59" s="133">
        <f>'S00 - FVE'!F35</f>
        <v>0</v>
      </c>
      <c r="BA59" s="133">
        <f>'S00 - FVE'!F36</f>
        <v>0</v>
      </c>
      <c r="BB59" s="133">
        <f>'S00 - FVE'!F37</f>
        <v>0</v>
      </c>
      <c r="BC59" s="133">
        <f>'S00 - FVE'!F38</f>
        <v>0</v>
      </c>
      <c r="BD59" s="135">
        <f>'S00 - FVE'!F39</f>
        <v>0</v>
      </c>
      <c r="BE59" s="4"/>
      <c r="BT59" s="136" t="s">
        <v>81</v>
      </c>
      <c r="BV59" s="136" t="s">
        <v>74</v>
      </c>
      <c r="BW59" s="136" t="s">
        <v>95</v>
      </c>
      <c r="BX59" s="136" t="s">
        <v>80</v>
      </c>
      <c r="CL59" s="136" t="s">
        <v>19</v>
      </c>
    </row>
    <row r="60" s="4" customFormat="1" ht="16.5" customHeight="1">
      <c r="A60" s="127" t="s">
        <v>82</v>
      </c>
      <c r="B60" s="66"/>
      <c r="C60" s="128"/>
      <c r="D60" s="128"/>
      <c r="E60" s="129" t="s">
        <v>96</v>
      </c>
      <c r="F60" s="129"/>
      <c r="G60" s="129"/>
      <c r="H60" s="129"/>
      <c r="I60" s="129"/>
      <c r="J60" s="128"/>
      <c r="K60" s="129" t="s">
        <v>97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'VRN - Vedlejší a ostatní 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7">
        <v>0</v>
      </c>
      <c r="AT60" s="138">
        <f>ROUND(SUM(AV60:AW60),2)</f>
        <v>0</v>
      </c>
      <c r="AU60" s="139">
        <f>'VRN - Vedlejší a ostatní ...'!P90</f>
        <v>0</v>
      </c>
      <c r="AV60" s="138">
        <f>'VRN - Vedlejší a ostatní ...'!J35</f>
        <v>0</v>
      </c>
      <c r="AW60" s="138">
        <f>'VRN - Vedlejší a ostatní ...'!J36</f>
        <v>0</v>
      </c>
      <c r="AX60" s="138">
        <f>'VRN - Vedlejší a ostatní ...'!J37</f>
        <v>0</v>
      </c>
      <c r="AY60" s="138">
        <f>'VRN - Vedlejší a ostatní ...'!J38</f>
        <v>0</v>
      </c>
      <c r="AZ60" s="138">
        <f>'VRN - Vedlejší a ostatní ...'!F35</f>
        <v>0</v>
      </c>
      <c r="BA60" s="138">
        <f>'VRN - Vedlejší a ostatní ...'!F36</f>
        <v>0</v>
      </c>
      <c r="BB60" s="138">
        <f>'VRN - Vedlejší a ostatní ...'!F37</f>
        <v>0</v>
      </c>
      <c r="BC60" s="138">
        <f>'VRN - Vedlejší a ostatní ...'!F38</f>
        <v>0</v>
      </c>
      <c r="BD60" s="140">
        <f>'VRN - Vedlejší a ostatní ...'!F39</f>
        <v>0</v>
      </c>
      <c r="BE60" s="4"/>
      <c r="BT60" s="136" t="s">
        <v>81</v>
      </c>
      <c r="BV60" s="136" t="s">
        <v>74</v>
      </c>
      <c r="BW60" s="136" t="s">
        <v>98</v>
      </c>
      <c r="BX60" s="136" t="s">
        <v>80</v>
      </c>
      <c r="CL60" s="136" t="s">
        <v>19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yvSX1ESXu5PXjC79H3hWuf0NcaWghqODkAvfGINTcWvZBZOyi2lCtO5gVp1Ou+/h7I0qyTnRqq8/p95L6ZxgbQ==" hashValue="HQDuitKWQfyi/zW4glC1CMJGOaW7+ps/LtGdOuE2jwFHchmrJbRX0KKbzA8jge5PzyRZr7vX6G6KLcUoBx8drQ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A00 - Stavební část'!C2" display="/"/>
    <hyperlink ref="A57" location="'K00 - Zařízení slaboproud...'!C2" display="/"/>
    <hyperlink ref="A58" location="'L00 - Měření a regulace'!C2" display="/"/>
    <hyperlink ref="A59" location="'S00 - FVE'!C2" display="/"/>
    <hyperlink ref="A60" location="'VR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99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Rekonstrukce a přístavba areálu FSV UK v Jinonicích</v>
      </c>
      <c r="F7" s="145"/>
      <c r="G7" s="145"/>
      <c r="H7" s="145"/>
      <c r="L7" s="23"/>
    </row>
    <row r="8" s="1" customFormat="1" ht="12" customHeight="1">
      <c r="B8" s="23"/>
      <c r="D8" s="145" t="s">
        <v>100</v>
      </c>
      <c r="L8" s="23"/>
    </row>
    <row r="9" s="2" customFormat="1" ht="16.5" customHeight="1">
      <c r="A9" s="41"/>
      <c r="B9" s="47"/>
      <c r="C9" s="41"/>
      <c r="D9" s="41"/>
      <c r="E9" s="146" t="s">
        <v>101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104</v>
      </c>
      <c r="G14" s="41"/>
      <c r="H14" s="41"/>
      <c r="I14" s="145" t="s">
        <v>23</v>
      </c>
      <c r="J14" s="149" t="str">
        <f>'Rekapitulace stavby'!AN8</f>
        <v>1. 8. 2024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37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ROUND((SUM(BE93:BE260)),  2)</f>
        <v>0</v>
      </c>
      <c r="G35" s="41"/>
      <c r="H35" s="41"/>
      <c r="I35" s="160">
        <v>0.20999999999999999</v>
      </c>
      <c r="J35" s="159">
        <f>ROUND(((SUM(BE93:BE260))*I35),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ROUND((SUM(BF93:BF260)),  2)</f>
        <v>0</v>
      </c>
      <c r="G36" s="41"/>
      <c r="H36" s="41"/>
      <c r="I36" s="160">
        <v>0.12</v>
      </c>
      <c r="J36" s="159">
        <f>ROUND(((SUM(BF93:BF260))*I36),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ROUND((SUM(BG93:BG260)),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ROUND((SUM(BH93:BH260)),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ROUND((SUM(BI93:BI260)),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a přístavba areálu FSV UK v Jinonicích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101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A00 -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U Kříže 661/8, Praha 5 – Jinonice, 15800</v>
      </c>
      <c r="G56" s="43"/>
      <c r="H56" s="43"/>
      <c r="I56" s="35" t="s">
        <v>23</v>
      </c>
      <c r="J56" s="75" t="str">
        <f>IF(J14="","",J14)</f>
        <v>1. 8. 2024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Fakulta sociálních věd, Univerzita Karlova</v>
      </c>
      <c r="G58" s="43"/>
      <c r="H58" s="43"/>
      <c r="I58" s="35" t="s">
        <v>31</v>
      </c>
      <c r="J58" s="39" t="str">
        <f>E23</f>
        <v>VPÚ DECO PRAHA a.s.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TMI Building s.r.o.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109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110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111</v>
      </c>
      <c r="E66" s="185"/>
      <c r="F66" s="185"/>
      <c r="G66" s="185"/>
      <c r="H66" s="185"/>
      <c r="I66" s="185"/>
      <c r="J66" s="186">
        <f>J103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112</v>
      </c>
      <c r="E67" s="185"/>
      <c r="F67" s="185"/>
      <c r="G67" s="185"/>
      <c r="H67" s="185"/>
      <c r="I67" s="185"/>
      <c r="J67" s="186">
        <f>J133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113</v>
      </c>
      <c r="E68" s="185"/>
      <c r="F68" s="185"/>
      <c r="G68" s="185"/>
      <c r="H68" s="185"/>
      <c r="I68" s="185"/>
      <c r="J68" s="186">
        <f>J151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114</v>
      </c>
      <c r="E69" s="180"/>
      <c r="F69" s="180"/>
      <c r="G69" s="180"/>
      <c r="H69" s="180"/>
      <c r="I69" s="180"/>
      <c r="J69" s="181">
        <f>J158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115</v>
      </c>
      <c r="E70" s="185"/>
      <c r="F70" s="185"/>
      <c r="G70" s="185"/>
      <c r="H70" s="185"/>
      <c r="I70" s="185"/>
      <c r="J70" s="186">
        <f>J159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116</v>
      </c>
      <c r="E71" s="185"/>
      <c r="F71" s="185"/>
      <c r="G71" s="185"/>
      <c r="H71" s="185"/>
      <c r="I71" s="185"/>
      <c r="J71" s="186">
        <f>J235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117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Rekonstrukce a přístavba areálu FSV UK v Jinonicích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100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101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102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A00 - Stavební část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U Kříže 661/8, Praha 5 – Jinonice, 15800</v>
      </c>
      <c r="G87" s="43"/>
      <c r="H87" s="43"/>
      <c r="I87" s="35" t="s">
        <v>23</v>
      </c>
      <c r="J87" s="75" t="str">
        <f>IF(J14="","",J14)</f>
        <v>1. 8. 2024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Fakulta sociálních věd, Univerzita Karlova</v>
      </c>
      <c r="G89" s="43"/>
      <c r="H89" s="43"/>
      <c r="I89" s="35" t="s">
        <v>31</v>
      </c>
      <c r="J89" s="39" t="str">
        <f>E23</f>
        <v>VPÚ DECO PRAHA a.s.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TMI Building s.r.o.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118</v>
      </c>
      <c r="D92" s="191" t="s">
        <v>57</v>
      </c>
      <c r="E92" s="191" t="s">
        <v>53</v>
      </c>
      <c r="F92" s="191" t="s">
        <v>54</v>
      </c>
      <c r="G92" s="191" t="s">
        <v>119</v>
      </c>
      <c r="H92" s="191" t="s">
        <v>120</v>
      </c>
      <c r="I92" s="191" t="s">
        <v>121</v>
      </c>
      <c r="J92" s="191" t="s">
        <v>107</v>
      </c>
      <c r="K92" s="192" t="s">
        <v>122</v>
      </c>
      <c r="L92" s="193"/>
      <c r="M92" s="95" t="s">
        <v>19</v>
      </c>
      <c r="N92" s="96" t="s">
        <v>42</v>
      </c>
      <c r="O92" s="96" t="s">
        <v>123</v>
      </c>
      <c r="P92" s="96" t="s">
        <v>124</v>
      </c>
      <c r="Q92" s="96" t="s">
        <v>125</v>
      </c>
      <c r="R92" s="96" t="s">
        <v>126</v>
      </c>
      <c r="S92" s="96" t="s">
        <v>127</v>
      </c>
      <c r="T92" s="97" t="s">
        <v>128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129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P94+P158</f>
        <v>0</v>
      </c>
      <c r="Q93" s="99"/>
      <c r="R93" s="196">
        <f>R94+R158</f>
        <v>0.40996499999999997</v>
      </c>
      <c r="S93" s="99"/>
      <c r="T93" s="197">
        <f>T94+T158</f>
        <v>0.76654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108</v>
      </c>
      <c r="BK93" s="198">
        <f>BK94+BK158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130</v>
      </c>
      <c r="F94" s="202" t="s">
        <v>131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P95+P103+P133+P151</f>
        <v>0</v>
      </c>
      <c r="Q94" s="207"/>
      <c r="R94" s="208">
        <f>R95+R103+R133+R151</f>
        <v>0.02835</v>
      </c>
      <c r="S94" s="207"/>
      <c r="T94" s="209">
        <f>T95+T103+T133+T151</f>
        <v>0.21920000000000001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72</v>
      </c>
      <c r="AY94" s="210" t="s">
        <v>132</v>
      </c>
      <c r="BK94" s="212">
        <f>BK95+BK103+BK133+BK151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133</v>
      </c>
      <c r="F95" s="213" t="s">
        <v>134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SUM(P96:P102)</f>
        <v>0</v>
      </c>
      <c r="Q95" s="207"/>
      <c r="R95" s="208">
        <f>SUM(R96:R102)</f>
        <v>0.02358</v>
      </c>
      <c r="S95" s="207"/>
      <c r="T95" s="209">
        <f>SUM(T96:T102)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79</v>
      </c>
      <c r="AT95" s="211" t="s">
        <v>71</v>
      </c>
      <c r="AU95" s="211" t="s">
        <v>79</v>
      </c>
      <c r="AY95" s="210" t="s">
        <v>132</v>
      </c>
      <c r="BK95" s="212">
        <f>SUM(BK96:BK102)</f>
        <v>0</v>
      </c>
    </row>
    <row r="96" s="2" customFormat="1" ht="16.5" customHeight="1">
      <c r="A96" s="41"/>
      <c r="B96" s="42"/>
      <c r="C96" s="215" t="s">
        <v>79</v>
      </c>
      <c r="D96" s="215" t="s">
        <v>135</v>
      </c>
      <c r="E96" s="216" t="s">
        <v>136</v>
      </c>
      <c r="F96" s="217" t="s">
        <v>137</v>
      </c>
      <c r="G96" s="218" t="s">
        <v>138</v>
      </c>
      <c r="H96" s="219">
        <v>15.720000000000001</v>
      </c>
      <c r="I96" s="220"/>
      <c r="J96" s="221">
        <f>ROUND(I96*H96,2)</f>
        <v>0</v>
      </c>
      <c r="K96" s="217" t="s">
        <v>139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0.0015</v>
      </c>
      <c r="R96" s="224">
        <f>Q96*H96</f>
        <v>0.02358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140</v>
      </c>
      <c r="AT96" s="226" t="s">
        <v>135</v>
      </c>
      <c r="AU96" s="226" t="s">
        <v>81</v>
      </c>
      <c r="AY96" s="20" t="s">
        <v>132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140</v>
      </c>
      <c r="BM96" s="226" t="s">
        <v>141</v>
      </c>
    </row>
    <row r="97" s="2" customFormat="1">
      <c r="A97" s="41"/>
      <c r="B97" s="42"/>
      <c r="C97" s="43"/>
      <c r="D97" s="228" t="s">
        <v>142</v>
      </c>
      <c r="E97" s="43"/>
      <c r="F97" s="229" t="s">
        <v>143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142</v>
      </c>
      <c r="AU97" s="20" t="s">
        <v>81</v>
      </c>
    </row>
    <row r="98" s="2" customFormat="1">
      <c r="A98" s="41"/>
      <c r="B98" s="42"/>
      <c r="C98" s="43"/>
      <c r="D98" s="233" t="s">
        <v>144</v>
      </c>
      <c r="E98" s="43"/>
      <c r="F98" s="234" t="s">
        <v>145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144</v>
      </c>
      <c r="AU98" s="20" t="s">
        <v>81</v>
      </c>
    </row>
    <row r="99" s="13" customFormat="1">
      <c r="A99" s="13"/>
      <c r="B99" s="235"/>
      <c r="C99" s="236"/>
      <c r="D99" s="228" t="s">
        <v>146</v>
      </c>
      <c r="E99" s="237" t="s">
        <v>19</v>
      </c>
      <c r="F99" s="238" t="s">
        <v>147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146</v>
      </c>
      <c r="AU99" s="244" t="s">
        <v>81</v>
      </c>
      <c r="AV99" s="13" t="s">
        <v>79</v>
      </c>
      <c r="AW99" s="13" t="s">
        <v>33</v>
      </c>
      <c r="AX99" s="13" t="s">
        <v>72</v>
      </c>
      <c r="AY99" s="244" t="s">
        <v>132</v>
      </c>
    </row>
    <row r="100" s="14" customFormat="1">
      <c r="A100" s="14"/>
      <c r="B100" s="245"/>
      <c r="C100" s="246"/>
      <c r="D100" s="228" t="s">
        <v>146</v>
      </c>
      <c r="E100" s="247" t="s">
        <v>19</v>
      </c>
      <c r="F100" s="248" t="s">
        <v>148</v>
      </c>
      <c r="G100" s="246"/>
      <c r="H100" s="249">
        <v>12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146</v>
      </c>
      <c r="AU100" s="255" t="s">
        <v>81</v>
      </c>
      <c r="AV100" s="14" t="s">
        <v>81</v>
      </c>
      <c r="AW100" s="14" t="s">
        <v>33</v>
      </c>
      <c r="AX100" s="14" t="s">
        <v>72</v>
      </c>
      <c r="AY100" s="255" t="s">
        <v>132</v>
      </c>
    </row>
    <row r="101" s="14" customFormat="1">
      <c r="A101" s="14"/>
      <c r="B101" s="245"/>
      <c r="C101" s="246"/>
      <c r="D101" s="228" t="s">
        <v>146</v>
      </c>
      <c r="E101" s="247" t="s">
        <v>19</v>
      </c>
      <c r="F101" s="248" t="s">
        <v>149</v>
      </c>
      <c r="G101" s="246"/>
      <c r="H101" s="249">
        <v>3.7200000000000002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146</v>
      </c>
      <c r="AU101" s="255" t="s">
        <v>81</v>
      </c>
      <c r="AV101" s="14" t="s">
        <v>81</v>
      </c>
      <c r="AW101" s="14" t="s">
        <v>33</v>
      </c>
      <c r="AX101" s="14" t="s">
        <v>72</v>
      </c>
      <c r="AY101" s="255" t="s">
        <v>132</v>
      </c>
    </row>
    <row r="102" s="15" customFormat="1">
      <c r="A102" s="15"/>
      <c r="B102" s="256"/>
      <c r="C102" s="257"/>
      <c r="D102" s="228" t="s">
        <v>146</v>
      </c>
      <c r="E102" s="258" t="s">
        <v>19</v>
      </c>
      <c r="F102" s="259" t="s">
        <v>150</v>
      </c>
      <c r="G102" s="257"/>
      <c r="H102" s="260">
        <v>15.720000000000001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146</v>
      </c>
      <c r="AU102" s="266" t="s">
        <v>81</v>
      </c>
      <c r="AV102" s="15" t="s">
        <v>140</v>
      </c>
      <c r="AW102" s="15" t="s">
        <v>33</v>
      </c>
      <c r="AX102" s="15" t="s">
        <v>79</v>
      </c>
      <c r="AY102" s="266" t="s">
        <v>132</v>
      </c>
    </row>
    <row r="103" s="12" customFormat="1" ht="22.8" customHeight="1">
      <c r="A103" s="12"/>
      <c r="B103" s="199"/>
      <c r="C103" s="200"/>
      <c r="D103" s="201" t="s">
        <v>71</v>
      </c>
      <c r="E103" s="213" t="s">
        <v>151</v>
      </c>
      <c r="F103" s="213" t="s">
        <v>152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SUM(P104:P132)</f>
        <v>0</v>
      </c>
      <c r="Q103" s="207"/>
      <c r="R103" s="208">
        <f>SUM(R104:R132)</f>
        <v>0.0047699999999999999</v>
      </c>
      <c r="S103" s="207"/>
      <c r="T103" s="209">
        <f>SUM(T104:T132)</f>
        <v>0.21920000000000001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79</v>
      </c>
      <c r="AT103" s="211" t="s">
        <v>71</v>
      </c>
      <c r="AU103" s="211" t="s">
        <v>79</v>
      </c>
      <c r="AY103" s="210" t="s">
        <v>132</v>
      </c>
      <c r="BK103" s="212">
        <f>SUM(BK104:BK132)</f>
        <v>0</v>
      </c>
    </row>
    <row r="104" s="2" customFormat="1" ht="21.75" customHeight="1">
      <c r="A104" s="41"/>
      <c r="B104" s="42"/>
      <c r="C104" s="215" t="s">
        <v>81</v>
      </c>
      <c r="D104" s="215" t="s">
        <v>135</v>
      </c>
      <c r="E104" s="216" t="s">
        <v>153</v>
      </c>
      <c r="F104" s="217" t="s">
        <v>154</v>
      </c>
      <c r="G104" s="218" t="s">
        <v>155</v>
      </c>
      <c r="H104" s="219">
        <v>25</v>
      </c>
      <c r="I104" s="220"/>
      <c r="J104" s="221">
        <f>ROUND(I104*H104,2)</f>
        <v>0</v>
      </c>
      <c r="K104" s="217" t="s">
        <v>139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0.00012999999999999999</v>
      </c>
      <c r="R104" s="224">
        <f>Q104*H104</f>
        <v>0.0032499999999999999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140</v>
      </c>
      <c r="AT104" s="226" t="s">
        <v>135</v>
      </c>
      <c r="AU104" s="226" t="s">
        <v>81</v>
      </c>
      <c r="AY104" s="20" t="s">
        <v>132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140</v>
      </c>
      <c r="BM104" s="226" t="s">
        <v>156</v>
      </c>
    </row>
    <row r="105" s="2" customFormat="1">
      <c r="A105" s="41"/>
      <c r="B105" s="42"/>
      <c r="C105" s="43"/>
      <c r="D105" s="228" t="s">
        <v>142</v>
      </c>
      <c r="E105" s="43"/>
      <c r="F105" s="229" t="s">
        <v>157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142</v>
      </c>
      <c r="AU105" s="20" t="s">
        <v>81</v>
      </c>
    </row>
    <row r="106" s="2" customFormat="1">
      <c r="A106" s="41"/>
      <c r="B106" s="42"/>
      <c r="C106" s="43"/>
      <c r="D106" s="233" t="s">
        <v>144</v>
      </c>
      <c r="E106" s="43"/>
      <c r="F106" s="234" t="s">
        <v>158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144</v>
      </c>
      <c r="AU106" s="20" t="s">
        <v>81</v>
      </c>
    </row>
    <row r="107" s="13" customFormat="1">
      <c r="A107" s="13"/>
      <c r="B107" s="235"/>
      <c r="C107" s="236"/>
      <c r="D107" s="228" t="s">
        <v>146</v>
      </c>
      <c r="E107" s="237" t="s">
        <v>19</v>
      </c>
      <c r="F107" s="238" t="s">
        <v>159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146</v>
      </c>
      <c r="AU107" s="244" t="s">
        <v>81</v>
      </c>
      <c r="AV107" s="13" t="s">
        <v>79</v>
      </c>
      <c r="AW107" s="13" t="s">
        <v>33</v>
      </c>
      <c r="AX107" s="13" t="s">
        <v>72</v>
      </c>
      <c r="AY107" s="244" t="s">
        <v>132</v>
      </c>
    </row>
    <row r="108" s="14" customFormat="1">
      <c r="A108" s="14"/>
      <c r="B108" s="245"/>
      <c r="C108" s="246"/>
      <c r="D108" s="228" t="s">
        <v>146</v>
      </c>
      <c r="E108" s="247" t="s">
        <v>19</v>
      </c>
      <c r="F108" s="248" t="s">
        <v>160</v>
      </c>
      <c r="G108" s="246"/>
      <c r="H108" s="249">
        <v>25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146</v>
      </c>
      <c r="AU108" s="255" t="s">
        <v>81</v>
      </c>
      <c r="AV108" s="14" t="s">
        <v>81</v>
      </c>
      <c r="AW108" s="14" t="s">
        <v>33</v>
      </c>
      <c r="AX108" s="14" t="s">
        <v>79</v>
      </c>
      <c r="AY108" s="255" t="s">
        <v>132</v>
      </c>
    </row>
    <row r="109" s="2" customFormat="1" ht="16.5" customHeight="1">
      <c r="A109" s="41"/>
      <c r="B109" s="42"/>
      <c r="C109" s="215" t="s">
        <v>161</v>
      </c>
      <c r="D109" s="215" t="s">
        <v>135</v>
      </c>
      <c r="E109" s="216" t="s">
        <v>162</v>
      </c>
      <c r="F109" s="217" t="s">
        <v>163</v>
      </c>
      <c r="G109" s="218" t="s">
        <v>164</v>
      </c>
      <c r="H109" s="219">
        <v>3</v>
      </c>
      <c r="I109" s="220"/>
      <c r="J109" s="221">
        <f>ROUND(I109*H109,2)</f>
        <v>0</v>
      </c>
      <c r="K109" s="217" t="s">
        <v>139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0.042999999999999997</v>
      </c>
      <c r="T109" s="225">
        <f>S109*H109</f>
        <v>0.129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140</v>
      </c>
      <c r="AT109" s="226" t="s">
        <v>135</v>
      </c>
      <c r="AU109" s="226" t="s">
        <v>81</v>
      </c>
      <c r="AY109" s="20" t="s">
        <v>132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140</v>
      </c>
      <c r="BM109" s="226" t="s">
        <v>165</v>
      </c>
    </row>
    <row r="110" s="2" customFormat="1">
      <c r="A110" s="41"/>
      <c r="B110" s="42"/>
      <c r="C110" s="43"/>
      <c r="D110" s="228" t="s">
        <v>142</v>
      </c>
      <c r="E110" s="43"/>
      <c r="F110" s="229" t="s">
        <v>166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142</v>
      </c>
      <c r="AU110" s="20" t="s">
        <v>81</v>
      </c>
    </row>
    <row r="111" s="2" customFormat="1">
      <c r="A111" s="41"/>
      <c r="B111" s="42"/>
      <c r="C111" s="43"/>
      <c r="D111" s="233" t="s">
        <v>144</v>
      </c>
      <c r="E111" s="43"/>
      <c r="F111" s="234" t="s">
        <v>167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144</v>
      </c>
      <c r="AU111" s="20" t="s">
        <v>81</v>
      </c>
    </row>
    <row r="112" s="14" customFormat="1">
      <c r="A112" s="14"/>
      <c r="B112" s="245"/>
      <c r="C112" s="246"/>
      <c r="D112" s="228" t="s">
        <v>146</v>
      </c>
      <c r="E112" s="247" t="s">
        <v>19</v>
      </c>
      <c r="F112" s="248" t="s">
        <v>168</v>
      </c>
      <c r="G112" s="246"/>
      <c r="H112" s="249">
        <v>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146</v>
      </c>
      <c r="AU112" s="255" t="s">
        <v>81</v>
      </c>
      <c r="AV112" s="14" t="s">
        <v>81</v>
      </c>
      <c r="AW112" s="14" t="s">
        <v>33</v>
      </c>
      <c r="AX112" s="14" t="s">
        <v>72</v>
      </c>
      <c r="AY112" s="255" t="s">
        <v>132</v>
      </c>
    </row>
    <row r="113" s="14" customFormat="1">
      <c r="A113" s="14"/>
      <c r="B113" s="245"/>
      <c r="C113" s="246"/>
      <c r="D113" s="228" t="s">
        <v>146</v>
      </c>
      <c r="E113" s="247" t="s">
        <v>19</v>
      </c>
      <c r="F113" s="248" t="s">
        <v>169</v>
      </c>
      <c r="G113" s="246"/>
      <c r="H113" s="249">
        <v>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146</v>
      </c>
      <c r="AU113" s="255" t="s">
        <v>81</v>
      </c>
      <c r="AV113" s="14" t="s">
        <v>81</v>
      </c>
      <c r="AW113" s="14" t="s">
        <v>33</v>
      </c>
      <c r="AX113" s="14" t="s">
        <v>72</v>
      </c>
      <c r="AY113" s="255" t="s">
        <v>132</v>
      </c>
    </row>
    <row r="114" s="14" customFormat="1">
      <c r="A114" s="14"/>
      <c r="B114" s="245"/>
      <c r="C114" s="246"/>
      <c r="D114" s="228" t="s">
        <v>146</v>
      </c>
      <c r="E114" s="247" t="s">
        <v>19</v>
      </c>
      <c r="F114" s="248" t="s">
        <v>170</v>
      </c>
      <c r="G114" s="246"/>
      <c r="H114" s="249">
        <v>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146</v>
      </c>
      <c r="AU114" s="255" t="s">
        <v>81</v>
      </c>
      <c r="AV114" s="14" t="s">
        <v>81</v>
      </c>
      <c r="AW114" s="14" t="s">
        <v>33</v>
      </c>
      <c r="AX114" s="14" t="s">
        <v>72</v>
      </c>
      <c r="AY114" s="255" t="s">
        <v>132</v>
      </c>
    </row>
    <row r="115" s="15" customFormat="1">
      <c r="A115" s="15"/>
      <c r="B115" s="256"/>
      <c r="C115" s="257"/>
      <c r="D115" s="228" t="s">
        <v>146</v>
      </c>
      <c r="E115" s="258" t="s">
        <v>19</v>
      </c>
      <c r="F115" s="259" t="s">
        <v>150</v>
      </c>
      <c r="G115" s="257"/>
      <c r="H115" s="260">
        <v>3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146</v>
      </c>
      <c r="AU115" s="266" t="s">
        <v>81</v>
      </c>
      <c r="AV115" s="15" t="s">
        <v>140</v>
      </c>
      <c r="AW115" s="15" t="s">
        <v>33</v>
      </c>
      <c r="AX115" s="15" t="s">
        <v>79</v>
      </c>
      <c r="AY115" s="266" t="s">
        <v>132</v>
      </c>
    </row>
    <row r="116" s="2" customFormat="1" ht="16.5" customHeight="1">
      <c r="A116" s="41"/>
      <c r="B116" s="42"/>
      <c r="C116" s="215" t="s">
        <v>140</v>
      </c>
      <c r="D116" s="215" t="s">
        <v>135</v>
      </c>
      <c r="E116" s="216" t="s">
        <v>171</v>
      </c>
      <c r="F116" s="217" t="s">
        <v>172</v>
      </c>
      <c r="G116" s="218" t="s">
        <v>164</v>
      </c>
      <c r="H116" s="219">
        <v>1</v>
      </c>
      <c r="I116" s="220"/>
      <c r="J116" s="221">
        <f>ROUND(I116*H116,2)</f>
        <v>0</v>
      </c>
      <c r="K116" s="217" t="s">
        <v>139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0.085999999999999993</v>
      </c>
      <c r="T116" s="225">
        <f>S116*H116</f>
        <v>0.085999999999999993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140</v>
      </c>
      <c r="AT116" s="226" t="s">
        <v>135</v>
      </c>
      <c r="AU116" s="226" t="s">
        <v>81</v>
      </c>
      <c r="AY116" s="20" t="s">
        <v>132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140</v>
      </c>
      <c r="BM116" s="226" t="s">
        <v>173</v>
      </c>
    </row>
    <row r="117" s="2" customFormat="1">
      <c r="A117" s="41"/>
      <c r="B117" s="42"/>
      <c r="C117" s="43"/>
      <c r="D117" s="228" t="s">
        <v>142</v>
      </c>
      <c r="E117" s="43"/>
      <c r="F117" s="229" t="s">
        <v>174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142</v>
      </c>
      <c r="AU117" s="20" t="s">
        <v>81</v>
      </c>
    </row>
    <row r="118" s="2" customFormat="1">
      <c r="A118" s="41"/>
      <c r="B118" s="42"/>
      <c r="C118" s="43"/>
      <c r="D118" s="233" t="s">
        <v>144</v>
      </c>
      <c r="E118" s="43"/>
      <c r="F118" s="234" t="s">
        <v>175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144</v>
      </c>
      <c r="AU118" s="20" t="s">
        <v>81</v>
      </c>
    </row>
    <row r="119" s="14" customFormat="1">
      <c r="A119" s="14"/>
      <c r="B119" s="245"/>
      <c r="C119" s="246"/>
      <c r="D119" s="228" t="s">
        <v>146</v>
      </c>
      <c r="E119" s="247" t="s">
        <v>19</v>
      </c>
      <c r="F119" s="248" t="s">
        <v>176</v>
      </c>
      <c r="G119" s="246"/>
      <c r="H119" s="249">
        <v>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146</v>
      </c>
      <c r="AU119" s="255" t="s">
        <v>81</v>
      </c>
      <c r="AV119" s="14" t="s">
        <v>81</v>
      </c>
      <c r="AW119" s="14" t="s">
        <v>33</v>
      </c>
      <c r="AX119" s="14" t="s">
        <v>79</v>
      </c>
      <c r="AY119" s="255" t="s">
        <v>132</v>
      </c>
    </row>
    <row r="120" s="2" customFormat="1" ht="16.5" customHeight="1">
      <c r="A120" s="41"/>
      <c r="B120" s="42"/>
      <c r="C120" s="215" t="s">
        <v>177</v>
      </c>
      <c r="D120" s="215" t="s">
        <v>135</v>
      </c>
      <c r="E120" s="216" t="s">
        <v>178</v>
      </c>
      <c r="F120" s="217" t="s">
        <v>179</v>
      </c>
      <c r="G120" s="218" t="s">
        <v>138</v>
      </c>
      <c r="H120" s="219">
        <v>2</v>
      </c>
      <c r="I120" s="220"/>
      <c r="J120" s="221">
        <f>ROUND(I120*H120,2)</f>
        <v>0</v>
      </c>
      <c r="K120" s="217" t="s">
        <v>139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0.00076000000000000004</v>
      </c>
      <c r="R120" s="224">
        <f>Q120*H120</f>
        <v>0.0015200000000000001</v>
      </c>
      <c r="S120" s="224">
        <v>0.0020999999999999999</v>
      </c>
      <c r="T120" s="225">
        <f>S120*H120</f>
        <v>0.0041999999999999997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140</v>
      </c>
      <c r="AT120" s="226" t="s">
        <v>135</v>
      </c>
      <c r="AU120" s="226" t="s">
        <v>81</v>
      </c>
      <c r="AY120" s="20" t="s">
        <v>132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140</v>
      </c>
      <c r="BM120" s="226" t="s">
        <v>180</v>
      </c>
    </row>
    <row r="121" s="2" customFormat="1">
      <c r="A121" s="41"/>
      <c r="B121" s="42"/>
      <c r="C121" s="43"/>
      <c r="D121" s="228" t="s">
        <v>142</v>
      </c>
      <c r="E121" s="43"/>
      <c r="F121" s="229" t="s">
        <v>181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142</v>
      </c>
      <c r="AU121" s="20" t="s">
        <v>81</v>
      </c>
    </row>
    <row r="122" s="2" customFormat="1">
      <c r="A122" s="41"/>
      <c r="B122" s="42"/>
      <c r="C122" s="43"/>
      <c r="D122" s="233" t="s">
        <v>144</v>
      </c>
      <c r="E122" s="43"/>
      <c r="F122" s="234" t="s">
        <v>182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144</v>
      </c>
      <c r="AU122" s="20" t="s">
        <v>81</v>
      </c>
    </row>
    <row r="123" s="13" customFormat="1">
      <c r="A123" s="13"/>
      <c r="B123" s="235"/>
      <c r="C123" s="236"/>
      <c r="D123" s="228" t="s">
        <v>146</v>
      </c>
      <c r="E123" s="237" t="s">
        <v>19</v>
      </c>
      <c r="F123" s="238" t="s">
        <v>183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146</v>
      </c>
      <c r="AU123" s="244" t="s">
        <v>81</v>
      </c>
      <c r="AV123" s="13" t="s">
        <v>79</v>
      </c>
      <c r="AW123" s="13" t="s">
        <v>33</v>
      </c>
      <c r="AX123" s="13" t="s">
        <v>72</v>
      </c>
      <c r="AY123" s="244" t="s">
        <v>132</v>
      </c>
    </row>
    <row r="124" s="14" customFormat="1">
      <c r="A124" s="14"/>
      <c r="B124" s="245"/>
      <c r="C124" s="246"/>
      <c r="D124" s="228" t="s">
        <v>146</v>
      </c>
      <c r="E124" s="247" t="s">
        <v>19</v>
      </c>
      <c r="F124" s="248" t="s">
        <v>184</v>
      </c>
      <c r="G124" s="246"/>
      <c r="H124" s="249">
        <v>0.65000000000000002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146</v>
      </c>
      <c r="AU124" s="255" t="s">
        <v>81</v>
      </c>
      <c r="AV124" s="14" t="s">
        <v>81</v>
      </c>
      <c r="AW124" s="14" t="s">
        <v>33</v>
      </c>
      <c r="AX124" s="14" t="s">
        <v>72</v>
      </c>
      <c r="AY124" s="255" t="s">
        <v>132</v>
      </c>
    </row>
    <row r="125" s="14" customFormat="1">
      <c r="A125" s="14"/>
      <c r="B125" s="245"/>
      <c r="C125" s="246"/>
      <c r="D125" s="228" t="s">
        <v>146</v>
      </c>
      <c r="E125" s="247" t="s">
        <v>19</v>
      </c>
      <c r="F125" s="248" t="s">
        <v>185</v>
      </c>
      <c r="G125" s="246"/>
      <c r="H125" s="249">
        <v>0.14999999999999999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146</v>
      </c>
      <c r="AU125" s="255" t="s">
        <v>81</v>
      </c>
      <c r="AV125" s="14" t="s">
        <v>81</v>
      </c>
      <c r="AW125" s="14" t="s">
        <v>33</v>
      </c>
      <c r="AX125" s="14" t="s">
        <v>72</v>
      </c>
      <c r="AY125" s="255" t="s">
        <v>132</v>
      </c>
    </row>
    <row r="126" s="14" customFormat="1">
      <c r="A126" s="14"/>
      <c r="B126" s="245"/>
      <c r="C126" s="246"/>
      <c r="D126" s="228" t="s">
        <v>146</v>
      </c>
      <c r="E126" s="247" t="s">
        <v>19</v>
      </c>
      <c r="F126" s="248" t="s">
        <v>186</v>
      </c>
      <c r="G126" s="246"/>
      <c r="H126" s="249">
        <v>0.29999999999999999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146</v>
      </c>
      <c r="AU126" s="255" t="s">
        <v>81</v>
      </c>
      <c r="AV126" s="14" t="s">
        <v>81</v>
      </c>
      <c r="AW126" s="14" t="s">
        <v>33</v>
      </c>
      <c r="AX126" s="14" t="s">
        <v>72</v>
      </c>
      <c r="AY126" s="255" t="s">
        <v>132</v>
      </c>
    </row>
    <row r="127" s="14" customFormat="1">
      <c r="A127" s="14"/>
      <c r="B127" s="245"/>
      <c r="C127" s="246"/>
      <c r="D127" s="228" t="s">
        <v>146</v>
      </c>
      <c r="E127" s="247" t="s">
        <v>19</v>
      </c>
      <c r="F127" s="248" t="s">
        <v>187</v>
      </c>
      <c r="G127" s="246"/>
      <c r="H127" s="249">
        <v>0.20000000000000001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146</v>
      </c>
      <c r="AU127" s="255" t="s">
        <v>81</v>
      </c>
      <c r="AV127" s="14" t="s">
        <v>81</v>
      </c>
      <c r="AW127" s="14" t="s">
        <v>33</v>
      </c>
      <c r="AX127" s="14" t="s">
        <v>72</v>
      </c>
      <c r="AY127" s="255" t="s">
        <v>132</v>
      </c>
    </row>
    <row r="128" s="14" customFormat="1">
      <c r="A128" s="14"/>
      <c r="B128" s="245"/>
      <c r="C128" s="246"/>
      <c r="D128" s="228" t="s">
        <v>146</v>
      </c>
      <c r="E128" s="247" t="s">
        <v>19</v>
      </c>
      <c r="F128" s="248" t="s">
        <v>188</v>
      </c>
      <c r="G128" s="246"/>
      <c r="H128" s="249">
        <v>0.40000000000000002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146</v>
      </c>
      <c r="AU128" s="255" t="s">
        <v>81</v>
      </c>
      <c r="AV128" s="14" t="s">
        <v>81</v>
      </c>
      <c r="AW128" s="14" t="s">
        <v>33</v>
      </c>
      <c r="AX128" s="14" t="s">
        <v>72</v>
      </c>
      <c r="AY128" s="255" t="s">
        <v>132</v>
      </c>
    </row>
    <row r="129" s="14" customFormat="1">
      <c r="A129" s="14"/>
      <c r="B129" s="245"/>
      <c r="C129" s="246"/>
      <c r="D129" s="228" t="s">
        <v>146</v>
      </c>
      <c r="E129" s="247" t="s">
        <v>19</v>
      </c>
      <c r="F129" s="248" t="s">
        <v>189</v>
      </c>
      <c r="G129" s="246"/>
      <c r="H129" s="249">
        <v>0.29999999999999999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146</v>
      </c>
      <c r="AU129" s="255" t="s">
        <v>81</v>
      </c>
      <c r="AV129" s="14" t="s">
        <v>81</v>
      </c>
      <c r="AW129" s="14" t="s">
        <v>33</v>
      </c>
      <c r="AX129" s="14" t="s">
        <v>72</v>
      </c>
      <c r="AY129" s="255" t="s">
        <v>132</v>
      </c>
    </row>
    <row r="130" s="15" customFormat="1">
      <c r="A130" s="15"/>
      <c r="B130" s="256"/>
      <c r="C130" s="257"/>
      <c r="D130" s="228" t="s">
        <v>146</v>
      </c>
      <c r="E130" s="258" t="s">
        <v>19</v>
      </c>
      <c r="F130" s="259" t="s">
        <v>150</v>
      </c>
      <c r="G130" s="257"/>
      <c r="H130" s="260">
        <v>2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146</v>
      </c>
      <c r="AU130" s="266" t="s">
        <v>81</v>
      </c>
      <c r="AV130" s="15" t="s">
        <v>140</v>
      </c>
      <c r="AW130" s="15" t="s">
        <v>33</v>
      </c>
      <c r="AX130" s="15" t="s">
        <v>79</v>
      </c>
      <c r="AY130" s="266" t="s">
        <v>132</v>
      </c>
    </row>
    <row r="131" s="2" customFormat="1" ht="16.5" customHeight="1">
      <c r="A131" s="41"/>
      <c r="B131" s="42"/>
      <c r="C131" s="215" t="s">
        <v>133</v>
      </c>
      <c r="D131" s="215" t="s">
        <v>135</v>
      </c>
      <c r="E131" s="216" t="s">
        <v>190</v>
      </c>
      <c r="F131" s="217" t="s">
        <v>19</v>
      </c>
      <c r="G131" s="218" t="s">
        <v>191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140</v>
      </c>
      <c r="AT131" s="226" t="s">
        <v>135</v>
      </c>
      <c r="AU131" s="226" t="s">
        <v>81</v>
      </c>
      <c r="AY131" s="20" t="s">
        <v>132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140</v>
      </c>
      <c r="BM131" s="226" t="s">
        <v>192</v>
      </c>
    </row>
    <row r="132" s="2" customFormat="1">
      <c r="A132" s="41"/>
      <c r="B132" s="42"/>
      <c r="C132" s="43"/>
      <c r="D132" s="228" t="s">
        <v>142</v>
      </c>
      <c r="E132" s="43"/>
      <c r="F132" s="229" t="s">
        <v>193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142</v>
      </c>
      <c r="AU132" s="20" t="s">
        <v>81</v>
      </c>
    </row>
    <row r="133" s="12" customFormat="1" ht="22.8" customHeight="1">
      <c r="A133" s="12"/>
      <c r="B133" s="199"/>
      <c r="C133" s="200"/>
      <c r="D133" s="201" t="s">
        <v>71</v>
      </c>
      <c r="E133" s="213" t="s">
        <v>194</v>
      </c>
      <c r="F133" s="213" t="s">
        <v>195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SUM(P134:P150)</f>
        <v>0</v>
      </c>
      <c r="Q133" s="207"/>
      <c r="R133" s="208">
        <f>SUM(R134:R150)</f>
        <v>0</v>
      </c>
      <c r="S133" s="207"/>
      <c r="T133" s="209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79</v>
      </c>
      <c r="AT133" s="211" t="s">
        <v>71</v>
      </c>
      <c r="AU133" s="211" t="s">
        <v>79</v>
      </c>
      <c r="AY133" s="210" t="s">
        <v>132</v>
      </c>
      <c r="BK133" s="212">
        <f>SUM(BK134:BK150)</f>
        <v>0</v>
      </c>
    </row>
    <row r="134" s="2" customFormat="1" ht="16.5" customHeight="1">
      <c r="A134" s="41"/>
      <c r="B134" s="42"/>
      <c r="C134" s="215" t="s">
        <v>196</v>
      </c>
      <c r="D134" s="215" t="s">
        <v>135</v>
      </c>
      <c r="E134" s="216" t="s">
        <v>197</v>
      </c>
      <c r="F134" s="217" t="s">
        <v>198</v>
      </c>
      <c r="G134" s="218" t="s">
        <v>199</v>
      </c>
      <c r="H134" s="219">
        <v>0.76700000000000002</v>
      </c>
      <c r="I134" s="220"/>
      <c r="J134" s="221">
        <f>ROUND(I134*H134,2)</f>
        <v>0</v>
      </c>
      <c r="K134" s="217" t="s">
        <v>139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140</v>
      </c>
      <c r="AT134" s="226" t="s">
        <v>135</v>
      </c>
      <c r="AU134" s="226" t="s">
        <v>81</v>
      </c>
      <c r="AY134" s="20" t="s">
        <v>132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140</v>
      </c>
      <c r="BM134" s="226" t="s">
        <v>200</v>
      </c>
    </row>
    <row r="135" s="2" customFormat="1">
      <c r="A135" s="41"/>
      <c r="B135" s="42"/>
      <c r="C135" s="43"/>
      <c r="D135" s="228" t="s">
        <v>142</v>
      </c>
      <c r="E135" s="43"/>
      <c r="F135" s="229" t="s">
        <v>201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142</v>
      </c>
      <c r="AU135" s="20" t="s">
        <v>81</v>
      </c>
    </row>
    <row r="136" s="2" customFormat="1">
      <c r="A136" s="41"/>
      <c r="B136" s="42"/>
      <c r="C136" s="43"/>
      <c r="D136" s="233" t="s">
        <v>144</v>
      </c>
      <c r="E136" s="43"/>
      <c r="F136" s="234" t="s">
        <v>202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144</v>
      </c>
      <c r="AU136" s="20" t="s">
        <v>81</v>
      </c>
    </row>
    <row r="137" s="2" customFormat="1" ht="21.75" customHeight="1">
      <c r="A137" s="41"/>
      <c r="B137" s="42"/>
      <c r="C137" s="215" t="s">
        <v>203</v>
      </c>
      <c r="D137" s="215" t="s">
        <v>135</v>
      </c>
      <c r="E137" s="216" t="s">
        <v>204</v>
      </c>
      <c r="F137" s="217" t="s">
        <v>205</v>
      </c>
      <c r="G137" s="218" t="s">
        <v>199</v>
      </c>
      <c r="H137" s="219">
        <v>11.505000000000001</v>
      </c>
      <c r="I137" s="220"/>
      <c r="J137" s="221">
        <f>ROUND(I137*H137,2)</f>
        <v>0</v>
      </c>
      <c r="K137" s="217" t="s">
        <v>139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140</v>
      </c>
      <c r="AT137" s="226" t="s">
        <v>135</v>
      </c>
      <c r="AU137" s="226" t="s">
        <v>81</v>
      </c>
      <c r="AY137" s="20" t="s">
        <v>132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140</v>
      </c>
      <c r="BM137" s="226" t="s">
        <v>206</v>
      </c>
    </row>
    <row r="138" s="2" customFormat="1">
      <c r="A138" s="41"/>
      <c r="B138" s="42"/>
      <c r="C138" s="43"/>
      <c r="D138" s="228" t="s">
        <v>142</v>
      </c>
      <c r="E138" s="43"/>
      <c r="F138" s="229" t="s">
        <v>207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142</v>
      </c>
      <c r="AU138" s="20" t="s">
        <v>81</v>
      </c>
    </row>
    <row r="139" s="2" customFormat="1">
      <c r="A139" s="41"/>
      <c r="B139" s="42"/>
      <c r="C139" s="43"/>
      <c r="D139" s="233" t="s">
        <v>144</v>
      </c>
      <c r="E139" s="43"/>
      <c r="F139" s="234" t="s">
        <v>208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144</v>
      </c>
      <c r="AU139" s="20" t="s">
        <v>81</v>
      </c>
    </row>
    <row r="140" s="14" customFormat="1">
      <c r="A140" s="14"/>
      <c r="B140" s="245"/>
      <c r="C140" s="246"/>
      <c r="D140" s="228" t="s">
        <v>146</v>
      </c>
      <c r="E140" s="246"/>
      <c r="F140" s="248" t="s">
        <v>209</v>
      </c>
      <c r="G140" s="246"/>
      <c r="H140" s="249">
        <v>11.505000000000001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146</v>
      </c>
      <c r="AU140" s="255" t="s">
        <v>81</v>
      </c>
      <c r="AV140" s="14" t="s">
        <v>81</v>
      </c>
      <c r="AW140" s="14" t="s">
        <v>4</v>
      </c>
      <c r="AX140" s="14" t="s">
        <v>79</v>
      </c>
      <c r="AY140" s="255" t="s">
        <v>132</v>
      </c>
    </row>
    <row r="141" s="2" customFormat="1" ht="16.5" customHeight="1">
      <c r="A141" s="41"/>
      <c r="B141" s="42"/>
      <c r="C141" s="215" t="s">
        <v>151</v>
      </c>
      <c r="D141" s="215" t="s">
        <v>135</v>
      </c>
      <c r="E141" s="216" t="s">
        <v>210</v>
      </c>
      <c r="F141" s="217" t="s">
        <v>211</v>
      </c>
      <c r="G141" s="218" t="s">
        <v>199</v>
      </c>
      <c r="H141" s="219">
        <v>0.76700000000000002</v>
      </c>
      <c r="I141" s="220"/>
      <c r="J141" s="221">
        <f>ROUND(I141*H141,2)</f>
        <v>0</v>
      </c>
      <c r="K141" s="217" t="s">
        <v>139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140</v>
      </c>
      <c r="AT141" s="226" t="s">
        <v>135</v>
      </c>
      <c r="AU141" s="226" t="s">
        <v>81</v>
      </c>
      <c r="AY141" s="20" t="s">
        <v>132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140</v>
      </c>
      <c r="BM141" s="226" t="s">
        <v>212</v>
      </c>
    </row>
    <row r="142" s="2" customFormat="1">
      <c r="A142" s="41"/>
      <c r="B142" s="42"/>
      <c r="C142" s="43"/>
      <c r="D142" s="228" t="s">
        <v>142</v>
      </c>
      <c r="E142" s="43"/>
      <c r="F142" s="229" t="s">
        <v>213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142</v>
      </c>
      <c r="AU142" s="20" t="s">
        <v>81</v>
      </c>
    </row>
    <row r="143" s="2" customFormat="1">
      <c r="A143" s="41"/>
      <c r="B143" s="42"/>
      <c r="C143" s="43"/>
      <c r="D143" s="233" t="s">
        <v>144</v>
      </c>
      <c r="E143" s="43"/>
      <c r="F143" s="234" t="s">
        <v>214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144</v>
      </c>
      <c r="AU143" s="20" t="s">
        <v>81</v>
      </c>
    </row>
    <row r="144" s="2" customFormat="1" ht="16.5" customHeight="1">
      <c r="A144" s="41"/>
      <c r="B144" s="42"/>
      <c r="C144" s="215" t="s">
        <v>215</v>
      </c>
      <c r="D144" s="215" t="s">
        <v>135</v>
      </c>
      <c r="E144" s="216" t="s">
        <v>216</v>
      </c>
      <c r="F144" s="217" t="s">
        <v>217</v>
      </c>
      <c r="G144" s="218" t="s">
        <v>199</v>
      </c>
      <c r="H144" s="219">
        <v>14.573</v>
      </c>
      <c r="I144" s="220"/>
      <c r="J144" s="221">
        <f>ROUND(I144*H144,2)</f>
        <v>0</v>
      </c>
      <c r="K144" s="217" t="s">
        <v>139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140</v>
      </c>
      <c r="AT144" s="226" t="s">
        <v>135</v>
      </c>
      <c r="AU144" s="226" t="s">
        <v>81</v>
      </c>
      <c r="AY144" s="20" t="s">
        <v>132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140</v>
      </c>
      <c r="BM144" s="226" t="s">
        <v>218</v>
      </c>
    </row>
    <row r="145" s="2" customFormat="1">
      <c r="A145" s="41"/>
      <c r="B145" s="42"/>
      <c r="C145" s="43"/>
      <c r="D145" s="228" t="s">
        <v>142</v>
      </c>
      <c r="E145" s="43"/>
      <c r="F145" s="229" t="s">
        <v>219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142</v>
      </c>
      <c r="AU145" s="20" t="s">
        <v>81</v>
      </c>
    </row>
    <row r="146" s="2" customFormat="1">
      <c r="A146" s="41"/>
      <c r="B146" s="42"/>
      <c r="C146" s="43"/>
      <c r="D146" s="233" t="s">
        <v>144</v>
      </c>
      <c r="E146" s="43"/>
      <c r="F146" s="234" t="s">
        <v>220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144</v>
      </c>
      <c r="AU146" s="20" t="s">
        <v>81</v>
      </c>
    </row>
    <row r="147" s="14" customFormat="1">
      <c r="A147" s="14"/>
      <c r="B147" s="245"/>
      <c r="C147" s="246"/>
      <c r="D147" s="228" t="s">
        <v>146</v>
      </c>
      <c r="E147" s="246"/>
      <c r="F147" s="248" t="s">
        <v>221</v>
      </c>
      <c r="G147" s="246"/>
      <c r="H147" s="249">
        <v>14.573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146</v>
      </c>
      <c r="AU147" s="255" t="s">
        <v>81</v>
      </c>
      <c r="AV147" s="14" t="s">
        <v>81</v>
      </c>
      <c r="AW147" s="14" t="s">
        <v>4</v>
      </c>
      <c r="AX147" s="14" t="s">
        <v>79</v>
      </c>
      <c r="AY147" s="255" t="s">
        <v>132</v>
      </c>
    </row>
    <row r="148" s="2" customFormat="1" ht="21.75" customHeight="1">
      <c r="A148" s="41"/>
      <c r="B148" s="42"/>
      <c r="C148" s="215" t="s">
        <v>222</v>
      </c>
      <c r="D148" s="215" t="s">
        <v>135</v>
      </c>
      <c r="E148" s="216" t="s">
        <v>223</v>
      </c>
      <c r="F148" s="217" t="s">
        <v>224</v>
      </c>
      <c r="G148" s="218" t="s">
        <v>199</v>
      </c>
      <c r="H148" s="219">
        <v>0.76700000000000002</v>
      </c>
      <c r="I148" s="220"/>
      <c r="J148" s="221">
        <f>ROUND(I148*H148,2)</f>
        <v>0</v>
      </c>
      <c r="K148" s="217" t="s">
        <v>139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140</v>
      </c>
      <c r="AT148" s="226" t="s">
        <v>135</v>
      </c>
      <c r="AU148" s="226" t="s">
        <v>81</v>
      </c>
      <c r="AY148" s="20" t="s">
        <v>132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140</v>
      </c>
      <c r="BM148" s="226" t="s">
        <v>225</v>
      </c>
    </row>
    <row r="149" s="2" customFormat="1">
      <c r="A149" s="41"/>
      <c r="B149" s="42"/>
      <c r="C149" s="43"/>
      <c r="D149" s="228" t="s">
        <v>142</v>
      </c>
      <c r="E149" s="43"/>
      <c r="F149" s="229" t="s">
        <v>226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142</v>
      </c>
      <c r="AU149" s="20" t="s">
        <v>81</v>
      </c>
    </row>
    <row r="150" s="2" customFormat="1">
      <c r="A150" s="41"/>
      <c r="B150" s="42"/>
      <c r="C150" s="43"/>
      <c r="D150" s="233" t="s">
        <v>144</v>
      </c>
      <c r="E150" s="43"/>
      <c r="F150" s="234" t="s">
        <v>227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144</v>
      </c>
      <c r="AU150" s="20" t="s">
        <v>81</v>
      </c>
    </row>
    <row r="151" s="12" customFormat="1" ht="22.8" customHeight="1">
      <c r="A151" s="12"/>
      <c r="B151" s="199"/>
      <c r="C151" s="200"/>
      <c r="D151" s="201" t="s">
        <v>71</v>
      </c>
      <c r="E151" s="213" t="s">
        <v>228</v>
      </c>
      <c r="F151" s="213" t="s">
        <v>229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SUM(P152:P157)</f>
        <v>0</v>
      </c>
      <c r="Q151" s="207"/>
      <c r="R151" s="208">
        <f>SUM(R152:R157)</f>
        <v>0</v>
      </c>
      <c r="S151" s="207"/>
      <c r="T151" s="209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79</v>
      </c>
      <c r="AT151" s="211" t="s">
        <v>71</v>
      </c>
      <c r="AU151" s="211" t="s">
        <v>79</v>
      </c>
      <c r="AY151" s="210" t="s">
        <v>132</v>
      </c>
      <c r="BK151" s="212">
        <f>SUM(BK152:BK157)</f>
        <v>0</v>
      </c>
    </row>
    <row r="152" s="2" customFormat="1" ht="16.5" customHeight="1">
      <c r="A152" s="41"/>
      <c r="B152" s="42"/>
      <c r="C152" s="215" t="s">
        <v>8</v>
      </c>
      <c r="D152" s="215" t="s">
        <v>135</v>
      </c>
      <c r="E152" s="216" t="s">
        <v>230</v>
      </c>
      <c r="F152" s="217" t="s">
        <v>231</v>
      </c>
      <c r="G152" s="218" t="s">
        <v>199</v>
      </c>
      <c r="H152" s="219">
        <v>0.028000000000000001</v>
      </c>
      <c r="I152" s="220"/>
      <c r="J152" s="221">
        <f>ROUND(I152*H152,2)</f>
        <v>0</v>
      </c>
      <c r="K152" s="217" t="s">
        <v>139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140</v>
      </c>
      <c r="AT152" s="226" t="s">
        <v>135</v>
      </c>
      <c r="AU152" s="226" t="s">
        <v>81</v>
      </c>
      <c r="AY152" s="20" t="s">
        <v>132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140</v>
      </c>
      <c r="BM152" s="226" t="s">
        <v>232</v>
      </c>
    </row>
    <row r="153" s="2" customFormat="1">
      <c r="A153" s="41"/>
      <c r="B153" s="42"/>
      <c r="C153" s="43"/>
      <c r="D153" s="228" t="s">
        <v>142</v>
      </c>
      <c r="E153" s="43"/>
      <c r="F153" s="229" t="s">
        <v>233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142</v>
      </c>
      <c r="AU153" s="20" t="s">
        <v>81</v>
      </c>
    </row>
    <row r="154" s="2" customFormat="1">
      <c r="A154" s="41"/>
      <c r="B154" s="42"/>
      <c r="C154" s="43"/>
      <c r="D154" s="233" t="s">
        <v>144</v>
      </c>
      <c r="E154" s="43"/>
      <c r="F154" s="234" t="s">
        <v>234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144</v>
      </c>
      <c r="AU154" s="20" t="s">
        <v>81</v>
      </c>
    </row>
    <row r="155" s="2" customFormat="1" ht="16.5" customHeight="1">
      <c r="A155" s="41"/>
      <c r="B155" s="42"/>
      <c r="C155" s="215" t="s">
        <v>235</v>
      </c>
      <c r="D155" s="215" t="s">
        <v>135</v>
      </c>
      <c r="E155" s="216" t="s">
        <v>236</v>
      </c>
      <c r="F155" s="217" t="s">
        <v>237</v>
      </c>
      <c r="G155" s="218" t="s">
        <v>199</v>
      </c>
      <c r="H155" s="219">
        <v>0.028000000000000001</v>
      </c>
      <c r="I155" s="220"/>
      <c r="J155" s="221">
        <f>ROUND(I155*H155,2)</f>
        <v>0</v>
      </c>
      <c r="K155" s="217" t="s">
        <v>139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140</v>
      </c>
      <c r="AT155" s="226" t="s">
        <v>135</v>
      </c>
      <c r="AU155" s="226" t="s">
        <v>81</v>
      </c>
      <c r="AY155" s="20" t="s">
        <v>132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140</v>
      </c>
      <c r="BM155" s="226" t="s">
        <v>238</v>
      </c>
    </row>
    <row r="156" s="2" customFormat="1">
      <c r="A156" s="41"/>
      <c r="B156" s="42"/>
      <c r="C156" s="43"/>
      <c r="D156" s="228" t="s">
        <v>142</v>
      </c>
      <c r="E156" s="43"/>
      <c r="F156" s="229" t="s">
        <v>239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142</v>
      </c>
      <c r="AU156" s="20" t="s">
        <v>81</v>
      </c>
    </row>
    <row r="157" s="2" customFormat="1">
      <c r="A157" s="41"/>
      <c r="B157" s="42"/>
      <c r="C157" s="43"/>
      <c r="D157" s="233" t="s">
        <v>144</v>
      </c>
      <c r="E157" s="43"/>
      <c r="F157" s="234" t="s">
        <v>240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144</v>
      </c>
      <c r="AU157" s="20" t="s">
        <v>81</v>
      </c>
    </row>
    <row r="158" s="12" customFormat="1" ht="25.92" customHeight="1">
      <c r="A158" s="12"/>
      <c r="B158" s="199"/>
      <c r="C158" s="200"/>
      <c r="D158" s="201" t="s">
        <v>71</v>
      </c>
      <c r="E158" s="202" t="s">
        <v>241</v>
      </c>
      <c r="F158" s="202" t="s">
        <v>242</v>
      </c>
      <c r="G158" s="200"/>
      <c r="H158" s="200"/>
      <c r="I158" s="203"/>
      <c r="J158" s="204">
        <f>BK158</f>
        <v>0</v>
      </c>
      <c r="K158" s="200"/>
      <c r="L158" s="205"/>
      <c r="M158" s="206"/>
      <c r="N158" s="207"/>
      <c r="O158" s="207"/>
      <c r="P158" s="208">
        <f>P159+P235</f>
        <v>0</v>
      </c>
      <c r="Q158" s="207"/>
      <c r="R158" s="208">
        <f>R159+R235</f>
        <v>0.38161499999999998</v>
      </c>
      <c r="S158" s="207"/>
      <c r="T158" s="209">
        <f>T159+T235</f>
        <v>0.54733999999999994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81</v>
      </c>
      <c r="AT158" s="211" t="s">
        <v>71</v>
      </c>
      <c r="AU158" s="211" t="s">
        <v>72</v>
      </c>
      <c r="AY158" s="210" t="s">
        <v>132</v>
      </c>
      <c r="BK158" s="212">
        <f>BK159+BK235</f>
        <v>0</v>
      </c>
    </row>
    <row r="159" s="12" customFormat="1" ht="22.8" customHeight="1">
      <c r="A159" s="12"/>
      <c r="B159" s="199"/>
      <c r="C159" s="200"/>
      <c r="D159" s="201" t="s">
        <v>71</v>
      </c>
      <c r="E159" s="213" t="s">
        <v>243</v>
      </c>
      <c r="F159" s="213" t="s">
        <v>244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SUM(P160:P234)</f>
        <v>0</v>
      </c>
      <c r="Q159" s="207"/>
      <c r="R159" s="208">
        <f>SUM(R160:R234)</f>
        <v>0.20458999999999999</v>
      </c>
      <c r="S159" s="207"/>
      <c r="T159" s="209">
        <f>SUM(T160:T234)</f>
        <v>0.54103999999999997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81</v>
      </c>
      <c r="AT159" s="211" t="s">
        <v>71</v>
      </c>
      <c r="AU159" s="211" t="s">
        <v>79</v>
      </c>
      <c r="AY159" s="210" t="s">
        <v>132</v>
      </c>
      <c r="BK159" s="212">
        <f>SUM(BK160:BK234)</f>
        <v>0</v>
      </c>
    </row>
    <row r="160" s="2" customFormat="1" ht="21.75" customHeight="1">
      <c r="A160" s="41"/>
      <c r="B160" s="42"/>
      <c r="C160" s="215" t="s">
        <v>245</v>
      </c>
      <c r="D160" s="215" t="s">
        <v>135</v>
      </c>
      <c r="E160" s="216" t="s">
        <v>246</v>
      </c>
      <c r="F160" s="217" t="s">
        <v>247</v>
      </c>
      <c r="G160" s="218" t="s">
        <v>164</v>
      </c>
      <c r="H160" s="219">
        <v>1</v>
      </c>
      <c r="I160" s="220"/>
      <c r="J160" s="221">
        <f>ROUND(I160*H160,2)</f>
        <v>0</v>
      </c>
      <c r="K160" s="217" t="s">
        <v>139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0.0016800000000000001</v>
      </c>
      <c r="R160" s="224">
        <f>Q160*H160</f>
        <v>0.0016800000000000001</v>
      </c>
      <c r="S160" s="224">
        <v>0.0042500000000000003</v>
      </c>
      <c r="T160" s="225">
        <f>S160*H160</f>
        <v>0.0042500000000000003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248</v>
      </c>
      <c r="AT160" s="226" t="s">
        <v>135</v>
      </c>
      <c r="AU160" s="226" t="s">
        <v>81</v>
      </c>
      <c r="AY160" s="20" t="s">
        <v>132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248</v>
      </c>
      <c r="BM160" s="226" t="s">
        <v>249</v>
      </c>
    </row>
    <row r="161" s="2" customFormat="1">
      <c r="A161" s="41"/>
      <c r="B161" s="42"/>
      <c r="C161" s="43"/>
      <c r="D161" s="228" t="s">
        <v>142</v>
      </c>
      <c r="E161" s="43"/>
      <c r="F161" s="229" t="s">
        <v>250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142</v>
      </c>
      <c r="AU161" s="20" t="s">
        <v>81</v>
      </c>
    </row>
    <row r="162" s="2" customFormat="1">
      <c r="A162" s="41"/>
      <c r="B162" s="42"/>
      <c r="C162" s="43"/>
      <c r="D162" s="233" t="s">
        <v>144</v>
      </c>
      <c r="E162" s="43"/>
      <c r="F162" s="234" t="s">
        <v>251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144</v>
      </c>
      <c r="AU162" s="20" t="s">
        <v>81</v>
      </c>
    </row>
    <row r="163" s="14" customFormat="1">
      <c r="A163" s="14"/>
      <c r="B163" s="245"/>
      <c r="C163" s="246"/>
      <c r="D163" s="228" t="s">
        <v>146</v>
      </c>
      <c r="E163" s="247" t="s">
        <v>19</v>
      </c>
      <c r="F163" s="248" t="s">
        <v>252</v>
      </c>
      <c r="G163" s="246"/>
      <c r="H163" s="249">
        <v>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146</v>
      </c>
      <c r="AU163" s="255" t="s">
        <v>81</v>
      </c>
      <c r="AV163" s="14" t="s">
        <v>81</v>
      </c>
      <c r="AW163" s="14" t="s">
        <v>33</v>
      </c>
      <c r="AX163" s="14" t="s">
        <v>79</v>
      </c>
      <c r="AY163" s="255" t="s">
        <v>132</v>
      </c>
    </row>
    <row r="164" s="2" customFormat="1" ht="21.75" customHeight="1">
      <c r="A164" s="41"/>
      <c r="B164" s="42"/>
      <c r="C164" s="215" t="s">
        <v>253</v>
      </c>
      <c r="D164" s="215" t="s">
        <v>135</v>
      </c>
      <c r="E164" s="216" t="s">
        <v>254</v>
      </c>
      <c r="F164" s="217" t="s">
        <v>255</v>
      </c>
      <c r="G164" s="218" t="s">
        <v>164</v>
      </c>
      <c r="H164" s="219">
        <v>1</v>
      </c>
      <c r="I164" s="220"/>
      <c r="J164" s="221">
        <f>ROUND(I164*H164,2)</f>
        <v>0</v>
      </c>
      <c r="K164" s="217" t="s">
        <v>139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0.0022899999999999999</v>
      </c>
      <c r="R164" s="224">
        <f>Q164*H164</f>
        <v>0.0022899999999999999</v>
      </c>
      <c r="S164" s="224">
        <v>0.0085000000000000006</v>
      </c>
      <c r="T164" s="225">
        <f>S164*H164</f>
        <v>0.0085000000000000006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248</v>
      </c>
      <c r="AT164" s="226" t="s">
        <v>135</v>
      </c>
      <c r="AU164" s="226" t="s">
        <v>81</v>
      </c>
      <c r="AY164" s="20" t="s">
        <v>132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248</v>
      </c>
      <c r="BM164" s="226" t="s">
        <v>256</v>
      </c>
    </row>
    <row r="165" s="2" customFormat="1">
      <c r="A165" s="41"/>
      <c r="B165" s="42"/>
      <c r="C165" s="43"/>
      <c r="D165" s="228" t="s">
        <v>142</v>
      </c>
      <c r="E165" s="43"/>
      <c r="F165" s="229" t="s">
        <v>257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142</v>
      </c>
      <c r="AU165" s="20" t="s">
        <v>81</v>
      </c>
    </row>
    <row r="166" s="2" customFormat="1">
      <c r="A166" s="41"/>
      <c r="B166" s="42"/>
      <c r="C166" s="43"/>
      <c r="D166" s="233" t="s">
        <v>144</v>
      </c>
      <c r="E166" s="43"/>
      <c r="F166" s="234" t="s">
        <v>258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144</v>
      </c>
      <c r="AU166" s="20" t="s">
        <v>81</v>
      </c>
    </row>
    <row r="167" s="14" customFormat="1">
      <c r="A167" s="14"/>
      <c r="B167" s="245"/>
      <c r="C167" s="246"/>
      <c r="D167" s="228" t="s">
        <v>146</v>
      </c>
      <c r="E167" s="247" t="s">
        <v>19</v>
      </c>
      <c r="F167" s="248" t="s">
        <v>170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146</v>
      </c>
      <c r="AU167" s="255" t="s">
        <v>81</v>
      </c>
      <c r="AV167" s="14" t="s">
        <v>81</v>
      </c>
      <c r="AW167" s="14" t="s">
        <v>33</v>
      </c>
      <c r="AX167" s="14" t="s">
        <v>79</v>
      </c>
      <c r="AY167" s="255" t="s">
        <v>132</v>
      </c>
    </row>
    <row r="168" s="2" customFormat="1" ht="21.75" customHeight="1">
      <c r="A168" s="41"/>
      <c r="B168" s="42"/>
      <c r="C168" s="215" t="s">
        <v>248</v>
      </c>
      <c r="D168" s="215" t="s">
        <v>135</v>
      </c>
      <c r="E168" s="216" t="s">
        <v>259</v>
      </c>
      <c r="F168" s="217" t="s">
        <v>260</v>
      </c>
      <c r="G168" s="218" t="s">
        <v>164</v>
      </c>
      <c r="H168" s="219">
        <v>1</v>
      </c>
      <c r="I168" s="220"/>
      <c r="J168" s="221">
        <f>ROUND(I168*H168,2)</f>
        <v>0</v>
      </c>
      <c r="K168" s="217" t="s">
        <v>139</v>
      </c>
      <c r="L168" s="47"/>
      <c r="M168" s="222" t="s">
        <v>19</v>
      </c>
      <c r="N168" s="223" t="s">
        <v>43</v>
      </c>
      <c r="O168" s="87"/>
      <c r="P168" s="224">
        <f>O168*H168</f>
        <v>0</v>
      </c>
      <c r="Q168" s="224">
        <v>0.0033800000000000002</v>
      </c>
      <c r="R168" s="224">
        <f>Q168*H168</f>
        <v>0.0033800000000000002</v>
      </c>
      <c r="S168" s="224">
        <v>0.017000000000000001</v>
      </c>
      <c r="T168" s="225">
        <f>S168*H168</f>
        <v>0.017000000000000001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248</v>
      </c>
      <c r="AT168" s="226" t="s">
        <v>135</v>
      </c>
      <c r="AU168" s="226" t="s">
        <v>81</v>
      </c>
      <c r="AY168" s="20" t="s">
        <v>132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248</v>
      </c>
      <c r="BM168" s="226" t="s">
        <v>261</v>
      </c>
    </row>
    <row r="169" s="2" customFormat="1">
      <c r="A169" s="41"/>
      <c r="B169" s="42"/>
      <c r="C169" s="43"/>
      <c r="D169" s="228" t="s">
        <v>142</v>
      </c>
      <c r="E169" s="43"/>
      <c r="F169" s="229" t="s">
        <v>262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142</v>
      </c>
      <c r="AU169" s="20" t="s">
        <v>81</v>
      </c>
    </row>
    <row r="170" s="2" customFormat="1">
      <c r="A170" s="41"/>
      <c r="B170" s="42"/>
      <c r="C170" s="43"/>
      <c r="D170" s="233" t="s">
        <v>144</v>
      </c>
      <c r="E170" s="43"/>
      <c r="F170" s="234" t="s">
        <v>263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144</v>
      </c>
      <c r="AU170" s="20" t="s">
        <v>81</v>
      </c>
    </row>
    <row r="171" s="14" customFormat="1">
      <c r="A171" s="14"/>
      <c r="B171" s="245"/>
      <c r="C171" s="246"/>
      <c r="D171" s="228" t="s">
        <v>146</v>
      </c>
      <c r="E171" s="247" t="s">
        <v>19</v>
      </c>
      <c r="F171" s="248" t="s">
        <v>170</v>
      </c>
      <c r="G171" s="246"/>
      <c r="H171" s="249">
        <v>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146</v>
      </c>
      <c r="AU171" s="255" t="s">
        <v>81</v>
      </c>
      <c r="AV171" s="14" t="s">
        <v>81</v>
      </c>
      <c r="AW171" s="14" t="s">
        <v>33</v>
      </c>
      <c r="AX171" s="14" t="s">
        <v>79</v>
      </c>
      <c r="AY171" s="255" t="s">
        <v>132</v>
      </c>
    </row>
    <row r="172" s="2" customFormat="1" ht="21.75" customHeight="1">
      <c r="A172" s="41"/>
      <c r="B172" s="42"/>
      <c r="C172" s="215" t="s">
        <v>264</v>
      </c>
      <c r="D172" s="215" t="s">
        <v>135</v>
      </c>
      <c r="E172" s="216" t="s">
        <v>265</v>
      </c>
      <c r="F172" s="217" t="s">
        <v>266</v>
      </c>
      <c r="G172" s="218" t="s">
        <v>164</v>
      </c>
      <c r="H172" s="219">
        <v>1</v>
      </c>
      <c r="I172" s="220"/>
      <c r="J172" s="221">
        <f>ROUND(I172*H172,2)</f>
        <v>0</v>
      </c>
      <c r="K172" s="217" t="s">
        <v>139</v>
      </c>
      <c r="L172" s="47"/>
      <c r="M172" s="222" t="s">
        <v>19</v>
      </c>
      <c r="N172" s="223" t="s">
        <v>43</v>
      </c>
      <c r="O172" s="87"/>
      <c r="P172" s="224">
        <f>O172*H172</f>
        <v>0</v>
      </c>
      <c r="Q172" s="224">
        <v>0.0047200000000000002</v>
      </c>
      <c r="R172" s="224">
        <f>Q172*H172</f>
        <v>0.0047200000000000002</v>
      </c>
      <c r="S172" s="224">
        <v>0.034000000000000002</v>
      </c>
      <c r="T172" s="225">
        <f>S172*H172</f>
        <v>0.034000000000000002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248</v>
      </c>
      <c r="AT172" s="226" t="s">
        <v>135</v>
      </c>
      <c r="AU172" s="226" t="s">
        <v>81</v>
      </c>
      <c r="AY172" s="20" t="s">
        <v>132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248</v>
      </c>
      <c r="BM172" s="226" t="s">
        <v>267</v>
      </c>
    </row>
    <row r="173" s="2" customFormat="1">
      <c r="A173" s="41"/>
      <c r="B173" s="42"/>
      <c r="C173" s="43"/>
      <c r="D173" s="228" t="s">
        <v>142</v>
      </c>
      <c r="E173" s="43"/>
      <c r="F173" s="229" t="s">
        <v>268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142</v>
      </c>
      <c r="AU173" s="20" t="s">
        <v>81</v>
      </c>
    </row>
    <row r="174" s="2" customFormat="1">
      <c r="A174" s="41"/>
      <c r="B174" s="42"/>
      <c r="C174" s="43"/>
      <c r="D174" s="233" t="s">
        <v>144</v>
      </c>
      <c r="E174" s="43"/>
      <c r="F174" s="234" t="s">
        <v>269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144</v>
      </c>
      <c r="AU174" s="20" t="s">
        <v>81</v>
      </c>
    </row>
    <row r="175" s="14" customFormat="1">
      <c r="A175" s="14"/>
      <c r="B175" s="245"/>
      <c r="C175" s="246"/>
      <c r="D175" s="228" t="s">
        <v>146</v>
      </c>
      <c r="E175" s="247" t="s">
        <v>19</v>
      </c>
      <c r="F175" s="248" t="s">
        <v>169</v>
      </c>
      <c r="G175" s="246"/>
      <c r="H175" s="249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146</v>
      </c>
      <c r="AU175" s="255" t="s">
        <v>81</v>
      </c>
      <c r="AV175" s="14" t="s">
        <v>81</v>
      </c>
      <c r="AW175" s="14" t="s">
        <v>33</v>
      </c>
      <c r="AX175" s="14" t="s">
        <v>79</v>
      </c>
      <c r="AY175" s="255" t="s">
        <v>132</v>
      </c>
    </row>
    <row r="176" s="2" customFormat="1" ht="16.5" customHeight="1">
      <c r="A176" s="41"/>
      <c r="B176" s="42"/>
      <c r="C176" s="215" t="s">
        <v>270</v>
      </c>
      <c r="D176" s="215" t="s">
        <v>135</v>
      </c>
      <c r="E176" s="216" t="s">
        <v>271</v>
      </c>
      <c r="F176" s="217" t="s">
        <v>272</v>
      </c>
      <c r="G176" s="218" t="s">
        <v>164</v>
      </c>
      <c r="H176" s="219">
        <v>1</v>
      </c>
      <c r="I176" s="220"/>
      <c r="J176" s="221">
        <f>ROUND(I176*H176,2)</f>
        <v>0</v>
      </c>
      <c r="K176" s="217" t="s">
        <v>139</v>
      </c>
      <c r="L176" s="47"/>
      <c r="M176" s="222" t="s">
        <v>19</v>
      </c>
      <c r="N176" s="223" t="s">
        <v>43</v>
      </c>
      <c r="O176" s="87"/>
      <c r="P176" s="224">
        <f>O176*H176</f>
        <v>0</v>
      </c>
      <c r="Q176" s="224">
        <v>0.0010499999999999999</v>
      </c>
      <c r="R176" s="224">
        <f>Q176*H176</f>
        <v>0.0010499999999999999</v>
      </c>
      <c r="S176" s="224">
        <v>0.0054999999999999997</v>
      </c>
      <c r="T176" s="225">
        <f>S176*H176</f>
        <v>0.0054999999999999997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248</v>
      </c>
      <c r="AT176" s="226" t="s">
        <v>135</v>
      </c>
      <c r="AU176" s="226" t="s">
        <v>81</v>
      </c>
      <c r="AY176" s="20" t="s">
        <v>132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248</v>
      </c>
      <c r="BM176" s="226" t="s">
        <v>273</v>
      </c>
    </row>
    <row r="177" s="2" customFormat="1">
      <c r="A177" s="41"/>
      <c r="B177" s="42"/>
      <c r="C177" s="43"/>
      <c r="D177" s="228" t="s">
        <v>142</v>
      </c>
      <c r="E177" s="43"/>
      <c r="F177" s="229" t="s">
        <v>274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142</v>
      </c>
      <c r="AU177" s="20" t="s">
        <v>81</v>
      </c>
    </row>
    <row r="178" s="2" customFormat="1">
      <c r="A178" s="41"/>
      <c r="B178" s="42"/>
      <c r="C178" s="43"/>
      <c r="D178" s="233" t="s">
        <v>144</v>
      </c>
      <c r="E178" s="43"/>
      <c r="F178" s="234" t="s">
        <v>275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144</v>
      </c>
      <c r="AU178" s="20" t="s">
        <v>81</v>
      </c>
    </row>
    <row r="179" s="13" customFormat="1">
      <c r="A179" s="13"/>
      <c r="B179" s="235"/>
      <c r="C179" s="236"/>
      <c r="D179" s="228" t="s">
        <v>146</v>
      </c>
      <c r="E179" s="237" t="s">
        <v>19</v>
      </c>
      <c r="F179" s="238" t="s">
        <v>276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146</v>
      </c>
      <c r="AU179" s="244" t="s">
        <v>81</v>
      </c>
      <c r="AV179" s="13" t="s">
        <v>79</v>
      </c>
      <c r="AW179" s="13" t="s">
        <v>33</v>
      </c>
      <c r="AX179" s="13" t="s">
        <v>72</v>
      </c>
      <c r="AY179" s="244" t="s">
        <v>132</v>
      </c>
    </row>
    <row r="180" s="14" customFormat="1">
      <c r="A180" s="14"/>
      <c r="B180" s="245"/>
      <c r="C180" s="246"/>
      <c r="D180" s="228" t="s">
        <v>146</v>
      </c>
      <c r="E180" s="247" t="s">
        <v>19</v>
      </c>
      <c r="F180" s="248" t="s">
        <v>277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146</v>
      </c>
      <c r="AU180" s="255" t="s">
        <v>81</v>
      </c>
      <c r="AV180" s="14" t="s">
        <v>81</v>
      </c>
      <c r="AW180" s="14" t="s">
        <v>33</v>
      </c>
      <c r="AX180" s="14" t="s">
        <v>79</v>
      </c>
      <c r="AY180" s="255" t="s">
        <v>132</v>
      </c>
    </row>
    <row r="181" s="2" customFormat="1" ht="16.5" customHeight="1">
      <c r="A181" s="41"/>
      <c r="B181" s="42"/>
      <c r="C181" s="215" t="s">
        <v>278</v>
      </c>
      <c r="D181" s="215" t="s">
        <v>135</v>
      </c>
      <c r="E181" s="216" t="s">
        <v>279</v>
      </c>
      <c r="F181" s="217" t="s">
        <v>280</v>
      </c>
      <c r="G181" s="218" t="s">
        <v>164</v>
      </c>
      <c r="H181" s="219">
        <v>5</v>
      </c>
      <c r="I181" s="220"/>
      <c r="J181" s="221">
        <f>ROUND(I181*H181,2)</f>
        <v>0</v>
      </c>
      <c r="K181" s="217" t="s">
        <v>139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0.0014400000000000001</v>
      </c>
      <c r="R181" s="224">
        <f>Q181*H181</f>
        <v>0.0072000000000000007</v>
      </c>
      <c r="S181" s="224">
        <v>0.010999999999999999</v>
      </c>
      <c r="T181" s="225">
        <f>S181*H181</f>
        <v>0.054999999999999993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248</v>
      </c>
      <c r="AT181" s="226" t="s">
        <v>135</v>
      </c>
      <c r="AU181" s="226" t="s">
        <v>81</v>
      </c>
      <c r="AY181" s="20" t="s">
        <v>132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248</v>
      </c>
      <c r="BM181" s="226" t="s">
        <v>281</v>
      </c>
    </row>
    <row r="182" s="2" customFormat="1">
      <c r="A182" s="41"/>
      <c r="B182" s="42"/>
      <c r="C182" s="43"/>
      <c r="D182" s="228" t="s">
        <v>142</v>
      </c>
      <c r="E182" s="43"/>
      <c r="F182" s="229" t="s">
        <v>282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142</v>
      </c>
      <c r="AU182" s="20" t="s">
        <v>81</v>
      </c>
    </row>
    <row r="183" s="2" customFormat="1">
      <c r="A183" s="41"/>
      <c r="B183" s="42"/>
      <c r="C183" s="43"/>
      <c r="D183" s="233" t="s">
        <v>144</v>
      </c>
      <c r="E183" s="43"/>
      <c r="F183" s="234" t="s">
        <v>283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144</v>
      </c>
      <c r="AU183" s="20" t="s">
        <v>81</v>
      </c>
    </row>
    <row r="184" s="13" customFormat="1">
      <c r="A184" s="13"/>
      <c r="B184" s="235"/>
      <c r="C184" s="236"/>
      <c r="D184" s="228" t="s">
        <v>146</v>
      </c>
      <c r="E184" s="237" t="s">
        <v>19</v>
      </c>
      <c r="F184" s="238" t="s">
        <v>276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146</v>
      </c>
      <c r="AU184" s="244" t="s">
        <v>81</v>
      </c>
      <c r="AV184" s="13" t="s">
        <v>79</v>
      </c>
      <c r="AW184" s="13" t="s">
        <v>33</v>
      </c>
      <c r="AX184" s="13" t="s">
        <v>72</v>
      </c>
      <c r="AY184" s="244" t="s">
        <v>132</v>
      </c>
    </row>
    <row r="185" s="14" customFormat="1">
      <c r="A185" s="14"/>
      <c r="B185" s="245"/>
      <c r="C185" s="246"/>
      <c r="D185" s="228" t="s">
        <v>146</v>
      </c>
      <c r="E185" s="247" t="s">
        <v>19</v>
      </c>
      <c r="F185" s="248" t="s">
        <v>284</v>
      </c>
      <c r="G185" s="246"/>
      <c r="H185" s="249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146</v>
      </c>
      <c r="AU185" s="255" t="s">
        <v>81</v>
      </c>
      <c r="AV185" s="14" t="s">
        <v>81</v>
      </c>
      <c r="AW185" s="14" t="s">
        <v>33</v>
      </c>
      <c r="AX185" s="14" t="s">
        <v>72</v>
      </c>
      <c r="AY185" s="255" t="s">
        <v>132</v>
      </c>
    </row>
    <row r="186" s="13" customFormat="1">
      <c r="A186" s="13"/>
      <c r="B186" s="235"/>
      <c r="C186" s="236"/>
      <c r="D186" s="228" t="s">
        <v>146</v>
      </c>
      <c r="E186" s="237" t="s">
        <v>19</v>
      </c>
      <c r="F186" s="238" t="s">
        <v>285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146</v>
      </c>
      <c r="AU186" s="244" t="s">
        <v>81</v>
      </c>
      <c r="AV186" s="13" t="s">
        <v>79</v>
      </c>
      <c r="AW186" s="13" t="s">
        <v>33</v>
      </c>
      <c r="AX186" s="13" t="s">
        <v>72</v>
      </c>
      <c r="AY186" s="244" t="s">
        <v>132</v>
      </c>
    </row>
    <row r="187" s="14" customFormat="1">
      <c r="A187" s="14"/>
      <c r="B187" s="245"/>
      <c r="C187" s="246"/>
      <c r="D187" s="228" t="s">
        <v>146</v>
      </c>
      <c r="E187" s="247" t="s">
        <v>19</v>
      </c>
      <c r="F187" s="248" t="s">
        <v>284</v>
      </c>
      <c r="G187" s="246"/>
      <c r="H187" s="249">
        <v>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146</v>
      </c>
      <c r="AU187" s="255" t="s">
        <v>81</v>
      </c>
      <c r="AV187" s="14" t="s">
        <v>81</v>
      </c>
      <c r="AW187" s="14" t="s">
        <v>33</v>
      </c>
      <c r="AX187" s="14" t="s">
        <v>72</v>
      </c>
      <c r="AY187" s="255" t="s">
        <v>132</v>
      </c>
    </row>
    <row r="188" s="13" customFormat="1">
      <c r="A188" s="13"/>
      <c r="B188" s="235"/>
      <c r="C188" s="236"/>
      <c r="D188" s="228" t="s">
        <v>146</v>
      </c>
      <c r="E188" s="237" t="s">
        <v>19</v>
      </c>
      <c r="F188" s="238" t="s">
        <v>286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146</v>
      </c>
      <c r="AU188" s="244" t="s">
        <v>81</v>
      </c>
      <c r="AV188" s="13" t="s">
        <v>79</v>
      </c>
      <c r="AW188" s="13" t="s">
        <v>33</v>
      </c>
      <c r="AX188" s="13" t="s">
        <v>72</v>
      </c>
      <c r="AY188" s="244" t="s">
        <v>132</v>
      </c>
    </row>
    <row r="189" s="14" customFormat="1">
      <c r="A189" s="14"/>
      <c r="B189" s="245"/>
      <c r="C189" s="246"/>
      <c r="D189" s="228" t="s">
        <v>146</v>
      </c>
      <c r="E189" s="247" t="s">
        <v>19</v>
      </c>
      <c r="F189" s="248" t="s">
        <v>287</v>
      </c>
      <c r="G189" s="246"/>
      <c r="H189" s="249">
        <v>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146</v>
      </c>
      <c r="AU189" s="255" t="s">
        <v>81</v>
      </c>
      <c r="AV189" s="14" t="s">
        <v>81</v>
      </c>
      <c r="AW189" s="14" t="s">
        <v>33</v>
      </c>
      <c r="AX189" s="14" t="s">
        <v>72</v>
      </c>
      <c r="AY189" s="255" t="s">
        <v>132</v>
      </c>
    </row>
    <row r="190" s="15" customFormat="1">
      <c r="A190" s="15"/>
      <c r="B190" s="256"/>
      <c r="C190" s="257"/>
      <c r="D190" s="228" t="s">
        <v>146</v>
      </c>
      <c r="E190" s="258" t="s">
        <v>19</v>
      </c>
      <c r="F190" s="259" t="s">
        <v>150</v>
      </c>
      <c r="G190" s="257"/>
      <c r="H190" s="260">
        <v>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146</v>
      </c>
      <c r="AU190" s="266" t="s">
        <v>81</v>
      </c>
      <c r="AV190" s="15" t="s">
        <v>140</v>
      </c>
      <c r="AW190" s="15" t="s">
        <v>33</v>
      </c>
      <c r="AX190" s="15" t="s">
        <v>79</v>
      </c>
      <c r="AY190" s="266" t="s">
        <v>132</v>
      </c>
    </row>
    <row r="191" s="2" customFormat="1" ht="16.5" customHeight="1">
      <c r="A191" s="41"/>
      <c r="B191" s="42"/>
      <c r="C191" s="215" t="s">
        <v>288</v>
      </c>
      <c r="D191" s="215" t="s">
        <v>135</v>
      </c>
      <c r="E191" s="216" t="s">
        <v>289</v>
      </c>
      <c r="F191" s="217" t="s">
        <v>290</v>
      </c>
      <c r="G191" s="218" t="s">
        <v>164</v>
      </c>
      <c r="H191" s="219">
        <v>2</v>
      </c>
      <c r="I191" s="220"/>
      <c r="J191" s="221">
        <f>ROUND(I191*H191,2)</f>
        <v>0</v>
      </c>
      <c r="K191" s="217" t="s">
        <v>139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0.0021199999999999999</v>
      </c>
      <c r="R191" s="224">
        <f>Q191*H191</f>
        <v>0.0042399999999999998</v>
      </c>
      <c r="S191" s="224">
        <v>0.021999999999999999</v>
      </c>
      <c r="T191" s="225">
        <f>S191*H191</f>
        <v>0.043999999999999997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248</v>
      </c>
      <c r="AT191" s="226" t="s">
        <v>135</v>
      </c>
      <c r="AU191" s="226" t="s">
        <v>81</v>
      </c>
      <c r="AY191" s="20" t="s">
        <v>132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248</v>
      </c>
      <c r="BM191" s="226" t="s">
        <v>291</v>
      </c>
    </row>
    <row r="192" s="2" customFormat="1">
      <c r="A192" s="41"/>
      <c r="B192" s="42"/>
      <c r="C192" s="43"/>
      <c r="D192" s="228" t="s">
        <v>142</v>
      </c>
      <c r="E192" s="43"/>
      <c r="F192" s="229" t="s">
        <v>292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142</v>
      </c>
      <c r="AU192" s="20" t="s">
        <v>81</v>
      </c>
    </row>
    <row r="193" s="2" customFormat="1">
      <c r="A193" s="41"/>
      <c r="B193" s="42"/>
      <c r="C193" s="43"/>
      <c r="D193" s="233" t="s">
        <v>144</v>
      </c>
      <c r="E193" s="43"/>
      <c r="F193" s="234" t="s">
        <v>293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144</v>
      </c>
      <c r="AU193" s="20" t="s">
        <v>81</v>
      </c>
    </row>
    <row r="194" s="13" customFormat="1">
      <c r="A194" s="13"/>
      <c r="B194" s="235"/>
      <c r="C194" s="236"/>
      <c r="D194" s="228" t="s">
        <v>146</v>
      </c>
      <c r="E194" s="237" t="s">
        <v>19</v>
      </c>
      <c r="F194" s="238" t="s">
        <v>276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146</v>
      </c>
      <c r="AU194" s="244" t="s">
        <v>81</v>
      </c>
      <c r="AV194" s="13" t="s">
        <v>79</v>
      </c>
      <c r="AW194" s="13" t="s">
        <v>33</v>
      </c>
      <c r="AX194" s="13" t="s">
        <v>72</v>
      </c>
      <c r="AY194" s="244" t="s">
        <v>132</v>
      </c>
    </row>
    <row r="195" s="14" customFormat="1">
      <c r="A195" s="14"/>
      <c r="B195" s="245"/>
      <c r="C195" s="246"/>
      <c r="D195" s="228" t="s">
        <v>146</v>
      </c>
      <c r="E195" s="247" t="s">
        <v>19</v>
      </c>
      <c r="F195" s="248" t="s">
        <v>294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146</v>
      </c>
      <c r="AU195" s="255" t="s">
        <v>81</v>
      </c>
      <c r="AV195" s="14" t="s">
        <v>81</v>
      </c>
      <c r="AW195" s="14" t="s">
        <v>33</v>
      </c>
      <c r="AX195" s="14" t="s">
        <v>72</v>
      </c>
      <c r="AY195" s="255" t="s">
        <v>132</v>
      </c>
    </row>
    <row r="196" s="13" customFormat="1">
      <c r="A196" s="13"/>
      <c r="B196" s="235"/>
      <c r="C196" s="236"/>
      <c r="D196" s="228" t="s">
        <v>146</v>
      </c>
      <c r="E196" s="237" t="s">
        <v>19</v>
      </c>
      <c r="F196" s="238" t="s">
        <v>286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146</v>
      </c>
      <c r="AU196" s="244" t="s">
        <v>81</v>
      </c>
      <c r="AV196" s="13" t="s">
        <v>79</v>
      </c>
      <c r="AW196" s="13" t="s">
        <v>33</v>
      </c>
      <c r="AX196" s="13" t="s">
        <v>72</v>
      </c>
      <c r="AY196" s="244" t="s">
        <v>132</v>
      </c>
    </row>
    <row r="197" s="14" customFormat="1">
      <c r="A197" s="14"/>
      <c r="B197" s="245"/>
      <c r="C197" s="246"/>
      <c r="D197" s="228" t="s">
        <v>146</v>
      </c>
      <c r="E197" s="247" t="s">
        <v>19</v>
      </c>
      <c r="F197" s="248" t="s">
        <v>295</v>
      </c>
      <c r="G197" s="246"/>
      <c r="H197" s="249">
        <v>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146</v>
      </c>
      <c r="AU197" s="255" t="s">
        <v>81</v>
      </c>
      <c r="AV197" s="14" t="s">
        <v>81</v>
      </c>
      <c r="AW197" s="14" t="s">
        <v>33</v>
      </c>
      <c r="AX197" s="14" t="s">
        <v>72</v>
      </c>
      <c r="AY197" s="255" t="s">
        <v>132</v>
      </c>
    </row>
    <row r="198" s="15" customFormat="1">
      <c r="A198" s="15"/>
      <c r="B198" s="256"/>
      <c r="C198" s="257"/>
      <c r="D198" s="228" t="s">
        <v>146</v>
      </c>
      <c r="E198" s="258" t="s">
        <v>19</v>
      </c>
      <c r="F198" s="259" t="s">
        <v>150</v>
      </c>
      <c r="G198" s="257"/>
      <c r="H198" s="260">
        <v>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146</v>
      </c>
      <c r="AU198" s="266" t="s">
        <v>81</v>
      </c>
      <c r="AV198" s="15" t="s">
        <v>140</v>
      </c>
      <c r="AW198" s="15" t="s">
        <v>33</v>
      </c>
      <c r="AX198" s="15" t="s">
        <v>79</v>
      </c>
      <c r="AY198" s="266" t="s">
        <v>132</v>
      </c>
    </row>
    <row r="199" s="2" customFormat="1" ht="16.5" customHeight="1">
      <c r="A199" s="41"/>
      <c r="B199" s="42"/>
      <c r="C199" s="215" t="s">
        <v>7</v>
      </c>
      <c r="D199" s="215" t="s">
        <v>135</v>
      </c>
      <c r="E199" s="216" t="s">
        <v>296</v>
      </c>
      <c r="F199" s="217" t="s">
        <v>297</v>
      </c>
      <c r="G199" s="218" t="s">
        <v>164</v>
      </c>
      <c r="H199" s="219">
        <v>2</v>
      </c>
      <c r="I199" s="220"/>
      <c r="J199" s="221">
        <f>ROUND(I199*H199,2)</f>
        <v>0</v>
      </c>
      <c r="K199" s="217" t="s">
        <v>139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0.00298</v>
      </c>
      <c r="R199" s="224">
        <f>Q199*H199</f>
        <v>0.00596</v>
      </c>
      <c r="S199" s="224">
        <v>0.043999999999999997</v>
      </c>
      <c r="T199" s="225">
        <f>S199*H199</f>
        <v>0.087999999999999995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248</v>
      </c>
      <c r="AT199" s="226" t="s">
        <v>135</v>
      </c>
      <c r="AU199" s="226" t="s">
        <v>81</v>
      </c>
      <c r="AY199" s="20" t="s">
        <v>132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248</v>
      </c>
      <c r="BM199" s="226" t="s">
        <v>298</v>
      </c>
    </row>
    <row r="200" s="2" customFormat="1">
      <c r="A200" s="41"/>
      <c r="B200" s="42"/>
      <c r="C200" s="43"/>
      <c r="D200" s="228" t="s">
        <v>142</v>
      </c>
      <c r="E200" s="43"/>
      <c r="F200" s="229" t="s">
        <v>299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142</v>
      </c>
      <c r="AU200" s="20" t="s">
        <v>81</v>
      </c>
    </row>
    <row r="201" s="2" customFormat="1">
      <c r="A201" s="41"/>
      <c r="B201" s="42"/>
      <c r="C201" s="43"/>
      <c r="D201" s="233" t="s">
        <v>144</v>
      </c>
      <c r="E201" s="43"/>
      <c r="F201" s="234" t="s">
        <v>300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144</v>
      </c>
      <c r="AU201" s="20" t="s">
        <v>81</v>
      </c>
    </row>
    <row r="202" s="13" customFormat="1">
      <c r="A202" s="13"/>
      <c r="B202" s="235"/>
      <c r="C202" s="236"/>
      <c r="D202" s="228" t="s">
        <v>146</v>
      </c>
      <c r="E202" s="237" t="s">
        <v>19</v>
      </c>
      <c r="F202" s="238" t="s">
        <v>286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146</v>
      </c>
      <c r="AU202" s="244" t="s">
        <v>81</v>
      </c>
      <c r="AV202" s="13" t="s">
        <v>79</v>
      </c>
      <c r="AW202" s="13" t="s">
        <v>33</v>
      </c>
      <c r="AX202" s="13" t="s">
        <v>72</v>
      </c>
      <c r="AY202" s="244" t="s">
        <v>132</v>
      </c>
    </row>
    <row r="203" s="14" customFormat="1">
      <c r="A203" s="14"/>
      <c r="B203" s="245"/>
      <c r="C203" s="246"/>
      <c r="D203" s="228" t="s">
        <v>146</v>
      </c>
      <c r="E203" s="247" t="s">
        <v>19</v>
      </c>
      <c r="F203" s="248" t="s">
        <v>301</v>
      </c>
      <c r="G203" s="246"/>
      <c r="H203" s="249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146</v>
      </c>
      <c r="AU203" s="255" t="s">
        <v>81</v>
      </c>
      <c r="AV203" s="14" t="s">
        <v>81</v>
      </c>
      <c r="AW203" s="14" t="s">
        <v>33</v>
      </c>
      <c r="AX203" s="14" t="s">
        <v>72</v>
      </c>
      <c r="AY203" s="255" t="s">
        <v>132</v>
      </c>
    </row>
    <row r="204" s="14" customFormat="1">
      <c r="A204" s="14"/>
      <c r="B204" s="245"/>
      <c r="C204" s="246"/>
      <c r="D204" s="228" t="s">
        <v>146</v>
      </c>
      <c r="E204" s="247" t="s">
        <v>19</v>
      </c>
      <c r="F204" s="248" t="s">
        <v>302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146</v>
      </c>
      <c r="AU204" s="255" t="s">
        <v>81</v>
      </c>
      <c r="AV204" s="14" t="s">
        <v>81</v>
      </c>
      <c r="AW204" s="14" t="s">
        <v>33</v>
      </c>
      <c r="AX204" s="14" t="s">
        <v>72</v>
      </c>
      <c r="AY204" s="255" t="s">
        <v>132</v>
      </c>
    </row>
    <row r="205" s="15" customFormat="1">
      <c r="A205" s="15"/>
      <c r="B205" s="256"/>
      <c r="C205" s="257"/>
      <c r="D205" s="228" t="s">
        <v>146</v>
      </c>
      <c r="E205" s="258" t="s">
        <v>19</v>
      </c>
      <c r="F205" s="259" t="s">
        <v>150</v>
      </c>
      <c r="G205" s="257"/>
      <c r="H205" s="260">
        <v>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146</v>
      </c>
      <c r="AU205" s="266" t="s">
        <v>81</v>
      </c>
      <c r="AV205" s="15" t="s">
        <v>140</v>
      </c>
      <c r="AW205" s="15" t="s">
        <v>33</v>
      </c>
      <c r="AX205" s="15" t="s">
        <v>79</v>
      </c>
      <c r="AY205" s="266" t="s">
        <v>132</v>
      </c>
    </row>
    <row r="206" s="2" customFormat="1" ht="16.5" customHeight="1">
      <c r="A206" s="41"/>
      <c r="B206" s="42"/>
      <c r="C206" s="215" t="s">
        <v>303</v>
      </c>
      <c r="D206" s="215" t="s">
        <v>135</v>
      </c>
      <c r="E206" s="216" t="s">
        <v>304</v>
      </c>
      <c r="F206" s="217" t="s">
        <v>305</v>
      </c>
      <c r="G206" s="218" t="s">
        <v>164</v>
      </c>
      <c r="H206" s="219">
        <v>2</v>
      </c>
      <c r="I206" s="220"/>
      <c r="J206" s="221">
        <f>ROUND(I206*H206,2)</f>
        <v>0</v>
      </c>
      <c r="K206" s="217" t="s">
        <v>139</v>
      </c>
      <c r="L206" s="47"/>
      <c r="M206" s="222" t="s">
        <v>19</v>
      </c>
      <c r="N206" s="223" t="s">
        <v>43</v>
      </c>
      <c r="O206" s="87"/>
      <c r="P206" s="224">
        <f>O206*H206</f>
        <v>0</v>
      </c>
      <c r="Q206" s="224">
        <v>0.019650000000000001</v>
      </c>
      <c r="R206" s="224">
        <f>Q206*H206</f>
        <v>0.039300000000000002</v>
      </c>
      <c r="S206" s="224">
        <v>0.087999999999999995</v>
      </c>
      <c r="T206" s="225">
        <f>S206*H206</f>
        <v>0.17599999999999999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248</v>
      </c>
      <c r="AT206" s="226" t="s">
        <v>135</v>
      </c>
      <c r="AU206" s="226" t="s">
        <v>81</v>
      </c>
      <c r="AY206" s="20" t="s">
        <v>132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248</v>
      </c>
      <c r="BM206" s="226" t="s">
        <v>306</v>
      </c>
    </row>
    <row r="207" s="2" customFormat="1">
      <c r="A207" s="41"/>
      <c r="B207" s="42"/>
      <c r="C207" s="43"/>
      <c r="D207" s="228" t="s">
        <v>142</v>
      </c>
      <c r="E207" s="43"/>
      <c r="F207" s="229" t="s">
        <v>307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142</v>
      </c>
      <c r="AU207" s="20" t="s">
        <v>81</v>
      </c>
    </row>
    <row r="208" s="2" customFormat="1">
      <c r="A208" s="41"/>
      <c r="B208" s="42"/>
      <c r="C208" s="43"/>
      <c r="D208" s="233" t="s">
        <v>144</v>
      </c>
      <c r="E208" s="43"/>
      <c r="F208" s="234" t="s">
        <v>308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144</v>
      </c>
      <c r="AU208" s="20" t="s">
        <v>81</v>
      </c>
    </row>
    <row r="209" s="13" customFormat="1">
      <c r="A209" s="13"/>
      <c r="B209" s="235"/>
      <c r="C209" s="236"/>
      <c r="D209" s="228" t="s">
        <v>146</v>
      </c>
      <c r="E209" s="237" t="s">
        <v>19</v>
      </c>
      <c r="F209" s="238" t="s">
        <v>285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146</v>
      </c>
      <c r="AU209" s="244" t="s">
        <v>81</v>
      </c>
      <c r="AV209" s="13" t="s">
        <v>79</v>
      </c>
      <c r="AW209" s="13" t="s">
        <v>33</v>
      </c>
      <c r="AX209" s="13" t="s">
        <v>72</v>
      </c>
      <c r="AY209" s="244" t="s">
        <v>132</v>
      </c>
    </row>
    <row r="210" s="14" customFormat="1">
      <c r="A210" s="14"/>
      <c r="B210" s="245"/>
      <c r="C210" s="246"/>
      <c r="D210" s="228" t="s">
        <v>146</v>
      </c>
      <c r="E210" s="247" t="s">
        <v>19</v>
      </c>
      <c r="F210" s="248" t="s">
        <v>309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146</v>
      </c>
      <c r="AU210" s="255" t="s">
        <v>81</v>
      </c>
      <c r="AV210" s="14" t="s">
        <v>81</v>
      </c>
      <c r="AW210" s="14" t="s">
        <v>33</v>
      </c>
      <c r="AX210" s="14" t="s">
        <v>72</v>
      </c>
      <c r="AY210" s="255" t="s">
        <v>132</v>
      </c>
    </row>
    <row r="211" s="13" customFormat="1">
      <c r="A211" s="13"/>
      <c r="B211" s="235"/>
      <c r="C211" s="236"/>
      <c r="D211" s="228" t="s">
        <v>146</v>
      </c>
      <c r="E211" s="237" t="s">
        <v>19</v>
      </c>
      <c r="F211" s="238" t="s">
        <v>286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146</v>
      </c>
      <c r="AU211" s="244" t="s">
        <v>81</v>
      </c>
      <c r="AV211" s="13" t="s">
        <v>79</v>
      </c>
      <c r="AW211" s="13" t="s">
        <v>33</v>
      </c>
      <c r="AX211" s="13" t="s">
        <v>72</v>
      </c>
      <c r="AY211" s="244" t="s">
        <v>132</v>
      </c>
    </row>
    <row r="212" s="14" customFormat="1">
      <c r="A212" s="14"/>
      <c r="B212" s="245"/>
      <c r="C212" s="246"/>
      <c r="D212" s="228" t="s">
        <v>146</v>
      </c>
      <c r="E212" s="247" t="s">
        <v>19</v>
      </c>
      <c r="F212" s="248" t="s">
        <v>310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146</v>
      </c>
      <c r="AU212" s="255" t="s">
        <v>81</v>
      </c>
      <c r="AV212" s="14" t="s">
        <v>81</v>
      </c>
      <c r="AW212" s="14" t="s">
        <v>33</v>
      </c>
      <c r="AX212" s="14" t="s">
        <v>72</v>
      </c>
      <c r="AY212" s="255" t="s">
        <v>132</v>
      </c>
    </row>
    <row r="213" s="15" customFormat="1">
      <c r="A213" s="15"/>
      <c r="B213" s="256"/>
      <c r="C213" s="257"/>
      <c r="D213" s="228" t="s">
        <v>146</v>
      </c>
      <c r="E213" s="258" t="s">
        <v>19</v>
      </c>
      <c r="F213" s="259" t="s">
        <v>150</v>
      </c>
      <c r="G213" s="257"/>
      <c r="H213" s="260">
        <v>2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146</v>
      </c>
      <c r="AU213" s="266" t="s">
        <v>81</v>
      </c>
      <c r="AV213" s="15" t="s">
        <v>140</v>
      </c>
      <c r="AW213" s="15" t="s">
        <v>33</v>
      </c>
      <c r="AX213" s="15" t="s">
        <v>79</v>
      </c>
      <c r="AY213" s="266" t="s">
        <v>132</v>
      </c>
    </row>
    <row r="214" s="2" customFormat="1" ht="16.5" customHeight="1">
      <c r="A214" s="41"/>
      <c r="B214" s="42"/>
      <c r="C214" s="215" t="s">
        <v>311</v>
      </c>
      <c r="D214" s="215" t="s">
        <v>135</v>
      </c>
      <c r="E214" s="216" t="s">
        <v>312</v>
      </c>
      <c r="F214" s="217" t="s">
        <v>313</v>
      </c>
      <c r="G214" s="218" t="s">
        <v>164</v>
      </c>
      <c r="H214" s="219">
        <v>1</v>
      </c>
      <c r="I214" s="220"/>
      <c r="J214" s="221">
        <f>ROUND(I214*H214,2)</f>
        <v>0</v>
      </c>
      <c r="K214" s="217" t="s">
        <v>139</v>
      </c>
      <c r="L214" s="47"/>
      <c r="M214" s="222" t="s">
        <v>19</v>
      </c>
      <c r="N214" s="223" t="s">
        <v>43</v>
      </c>
      <c r="O214" s="87"/>
      <c r="P214" s="224">
        <f>O214*H214</f>
        <v>0</v>
      </c>
      <c r="Q214" s="224">
        <v>0.00347</v>
      </c>
      <c r="R214" s="224">
        <f>Q214*H214</f>
        <v>0.00347</v>
      </c>
      <c r="S214" s="224">
        <v>0.0025300000000000001</v>
      </c>
      <c r="T214" s="225">
        <f>S214*H214</f>
        <v>0.0025300000000000001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248</v>
      </c>
      <c r="AT214" s="226" t="s">
        <v>135</v>
      </c>
      <c r="AU214" s="226" t="s">
        <v>81</v>
      </c>
      <c r="AY214" s="20" t="s">
        <v>132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248</v>
      </c>
      <c r="BM214" s="226" t="s">
        <v>314</v>
      </c>
    </row>
    <row r="215" s="2" customFormat="1">
      <c r="A215" s="41"/>
      <c r="B215" s="42"/>
      <c r="C215" s="43"/>
      <c r="D215" s="228" t="s">
        <v>142</v>
      </c>
      <c r="E215" s="43"/>
      <c r="F215" s="229" t="s">
        <v>315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142</v>
      </c>
      <c r="AU215" s="20" t="s">
        <v>81</v>
      </c>
    </row>
    <row r="216" s="2" customFormat="1">
      <c r="A216" s="41"/>
      <c r="B216" s="42"/>
      <c r="C216" s="43"/>
      <c r="D216" s="233" t="s">
        <v>144</v>
      </c>
      <c r="E216" s="43"/>
      <c r="F216" s="234" t="s">
        <v>316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144</v>
      </c>
      <c r="AU216" s="20" t="s">
        <v>81</v>
      </c>
    </row>
    <row r="217" s="2" customFormat="1" ht="16.5" customHeight="1">
      <c r="A217" s="41"/>
      <c r="B217" s="42"/>
      <c r="C217" s="215" t="s">
        <v>317</v>
      </c>
      <c r="D217" s="215" t="s">
        <v>135</v>
      </c>
      <c r="E217" s="216" t="s">
        <v>318</v>
      </c>
      <c r="F217" s="217" t="s">
        <v>319</v>
      </c>
      <c r="G217" s="218" t="s">
        <v>164</v>
      </c>
      <c r="H217" s="219">
        <v>5</v>
      </c>
      <c r="I217" s="220"/>
      <c r="J217" s="221">
        <f>ROUND(I217*H217,2)</f>
        <v>0</v>
      </c>
      <c r="K217" s="217" t="s">
        <v>139</v>
      </c>
      <c r="L217" s="47"/>
      <c r="M217" s="222" t="s">
        <v>19</v>
      </c>
      <c r="N217" s="223" t="s">
        <v>43</v>
      </c>
      <c r="O217" s="87"/>
      <c r="P217" s="224">
        <f>O217*H217</f>
        <v>0</v>
      </c>
      <c r="Q217" s="224">
        <v>0.0064200000000000004</v>
      </c>
      <c r="R217" s="224">
        <f>Q217*H217</f>
        <v>0.032100000000000004</v>
      </c>
      <c r="S217" s="224">
        <v>0.0050600000000000003</v>
      </c>
      <c r="T217" s="225">
        <f>S217*H217</f>
        <v>0.025300000000000003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248</v>
      </c>
      <c r="AT217" s="226" t="s">
        <v>135</v>
      </c>
      <c r="AU217" s="226" t="s">
        <v>81</v>
      </c>
      <c r="AY217" s="20" t="s">
        <v>132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248</v>
      </c>
      <c r="BM217" s="226" t="s">
        <v>320</v>
      </c>
    </row>
    <row r="218" s="2" customFormat="1">
      <c r="A218" s="41"/>
      <c r="B218" s="42"/>
      <c r="C218" s="43"/>
      <c r="D218" s="228" t="s">
        <v>142</v>
      </c>
      <c r="E218" s="43"/>
      <c r="F218" s="229" t="s">
        <v>321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142</v>
      </c>
      <c r="AU218" s="20" t="s">
        <v>81</v>
      </c>
    </row>
    <row r="219" s="2" customFormat="1">
      <c r="A219" s="41"/>
      <c r="B219" s="42"/>
      <c r="C219" s="43"/>
      <c r="D219" s="233" t="s">
        <v>144</v>
      </c>
      <c r="E219" s="43"/>
      <c r="F219" s="234" t="s">
        <v>322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144</v>
      </c>
      <c r="AU219" s="20" t="s">
        <v>81</v>
      </c>
    </row>
    <row r="220" s="2" customFormat="1" ht="16.5" customHeight="1">
      <c r="A220" s="41"/>
      <c r="B220" s="42"/>
      <c r="C220" s="215" t="s">
        <v>323</v>
      </c>
      <c r="D220" s="215" t="s">
        <v>135</v>
      </c>
      <c r="E220" s="216" t="s">
        <v>324</v>
      </c>
      <c r="F220" s="217" t="s">
        <v>325</v>
      </c>
      <c r="G220" s="218" t="s">
        <v>164</v>
      </c>
      <c r="H220" s="219">
        <v>2</v>
      </c>
      <c r="I220" s="220"/>
      <c r="J220" s="221">
        <f>ROUND(I220*H220,2)</f>
        <v>0</v>
      </c>
      <c r="K220" s="217" t="s">
        <v>139</v>
      </c>
      <c r="L220" s="47"/>
      <c r="M220" s="222" t="s">
        <v>19</v>
      </c>
      <c r="N220" s="223" t="s">
        <v>43</v>
      </c>
      <c r="O220" s="87"/>
      <c r="P220" s="224">
        <f>O220*H220</f>
        <v>0</v>
      </c>
      <c r="Q220" s="224">
        <v>0.01226</v>
      </c>
      <c r="R220" s="224">
        <f>Q220*H220</f>
        <v>0.02452</v>
      </c>
      <c r="S220" s="224">
        <v>0.010120000000000001</v>
      </c>
      <c r="T220" s="225">
        <f>S220*H220</f>
        <v>0.020240000000000001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248</v>
      </c>
      <c r="AT220" s="226" t="s">
        <v>135</v>
      </c>
      <c r="AU220" s="226" t="s">
        <v>81</v>
      </c>
      <c r="AY220" s="20" t="s">
        <v>132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248</v>
      </c>
      <c r="BM220" s="226" t="s">
        <v>326</v>
      </c>
    </row>
    <row r="221" s="2" customFormat="1">
      <c r="A221" s="41"/>
      <c r="B221" s="42"/>
      <c r="C221" s="43"/>
      <c r="D221" s="228" t="s">
        <v>142</v>
      </c>
      <c r="E221" s="43"/>
      <c r="F221" s="229" t="s">
        <v>327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142</v>
      </c>
      <c r="AU221" s="20" t="s">
        <v>81</v>
      </c>
    </row>
    <row r="222" s="2" customFormat="1">
      <c r="A222" s="41"/>
      <c r="B222" s="42"/>
      <c r="C222" s="43"/>
      <c r="D222" s="233" t="s">
        <v>144</v>
      </c>
      <c r="E222" s="43"/>
      <c r="F222" s="234" t="s">
        <v>328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144</v>
      </c>
      <c r="AU222" s="20" t="s">
        <v>81</v>
      </c>
    </row>
    <row r="223" s="2" customFormat="1" ht="16.5" customHeight="1">
      <c r="A223" s="41"/>
      <c r="B223" s="42"/>
      <c r="C223" s="215" t="s">
        <v>329</v>
      </c>
      <c r="D223" s="215" t="s">
        <v>135</v>
      </c>
      <c r="E223" s="216" t="s">
        <v>330</v>
      </c>
      <c r="F223" s="217" t="s">
        <v>331</v>
      </c>
      <c r="G223" s="218" t="s">
        <v>164</v>
      </c>
      <c r="H223" s="219">
        <v>1</v>
      </c>
      <c r="I223" s="220"/>
      <c r="J223" s="221">
        <f>ROUND(I223*H223,2)</f>
        <v>0</v>
      </c>
      <c r="K223" s="217" t="s">
        <v>139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0.018669999999999999</v>
      </c>
      <c r="R223" s="224">
        <f>Q223*H223</f>
        <v>0.018669999999999999</v>
      </c>
      <c r="S223" s="224">
        <v>0.015180000000000001</v>
      </c>
      <c r="T223" s="225">
        <f>S223*H223</f>
        <v>0.015180000000000001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248</v>
      </c>
      <c r="AT223" s="226" t="s">
        <v>135</v>
      </c>
      <c r="AU223" s="226" t="s">
        <v>81</v>
      </c>
      <c r="AY223" s="20" t="s">
        <v>132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248</v>
      </c>
      <c r="BM223" s="226" t="s">
        <v>332</v>
      </c>
    </row>
    <row r="224" s="2" customFormat="1">
      <c r="A224" s="41"/>
      <c r="B224" s="42"/>
      <c r="C224" s="43"/>
      <c r="D224" s="228" t="s">
        <v>142</v>
      </c>
      <c r="E224" s="43"/>
      <c r="F224" s="229" t="s">
        <v>333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142</v>
      </c>
      <c r="AU224" s="20" t="s">
        <v>81</v>
      </c>
    </row>
    <row r="225" s="2" customFormat="1">
      <c r="A225" s="41"/>
      <c r="B225" s="42"/>
      <c r="C225" s="43"/>
      <c r="D225" s="233" t="s">
        <v>144</v>
      </c>
      <c r="E225" s="43"/>
      <c r="F225" s="234" t="s">
        <v>334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144</v>
      </c>
      <c r="AU225" s="20" t="s">
        <v>81</v>
      </c>
    </row>
    <row r="226" s="2" customFormat="1" ht="16.5" customHeight="1">
      <c r="A226" s="41"/>
      <c r="B226" s="42"/>
      <c r="C226" s="215" t="s">
        <v>335</v>
      </c>
      <c r="D226" s="215" t="s">
        <v>135</v>
      </c>
      <c r="E226" s="216" t="s">
        <v>336</v>
      </c>
      <c r="F226" s="217" t="s">
        <v>331</v>
      </c>
      <c r="G226" s="218" t="s">
        <v>164</v>
      </c>
      <c r="H226" s="219">
        <v>3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43</v>
      </c>
      <c r="O226" s="87"/>
      <c r="P226" s="224">
        <f>O226*H226</f>
        <v>0</v>
      </c>
      <c r="Q226" s="224">
        <v>0.018669999999999999</v>
      </c>
      <c r="R226" s="224">
        <f>Q226*H226</f>
        <v>0.056009999999999997</v>
      </c>
      <c r="S226" s="224">
        <v>0.015180000000000001</v>
      </c>
      <c r="T226" s="225">
        <f>S226*H226</f>
        <v>0.045540000000000004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248</v>
      </c>
      <c r="AT226" s="226" t="s">
        <v>135</v>
      </c>
      <c r="AU226" s="226" t="s">
        <v>81</v>
      </c>
      <c r="AY226" s="20" t="s">
        <v>132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248</v>
      </c>
      <c r="BM226" s="226" t="s">
        <v>337</v>
      </c>
    </row>
    <row r="227" s="2" customFormat="1">
      <c r="A227" s="41"/>
      <c r="B227" s="42"/>
      <c r="C227" s="43"/>
      <c r="D227" s="228" t="s">
        <v>142</v>
      </c>
      <c r="E227" s="43"/>
      <c r="F227" s="229" t="s">
        <v>338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142</v>
      </c>
      <c r="AU227" s="20" t="s">
        <v>81</v>
      </c>
    </row>
    <row r="228" s="2" customFormat="1" ht="16.5" customHeight="1">
      <c r="A228" s="41"/>
      <c r="B228" s="42"/>
      <c r="C228" s="215" t="s">
        <v>339</v>
      </c>
      <c r="D228" s="215" t="s">
        <v>135</v>
      </c>
      <c r="E228" s="216" t="s">
        <v>340</v>
      </c>
      <c r="F228" s="217" t="s">
        <v>341</v>
      </c>
      <c r="G228" s="218" t="s">
        <v>199</v>
      </c>
      <c r="H228" s="219">
        <v>0.20499999999999999</v>
      </c>
      <c r="I228" s="220"/>
      <c r="J228" s="221">
        <f>ROUND(I228*H228,2)</f>
        <v>0</v>
      </c>
      <c r="K228" s="217" t="s">
        <v>139</v>
      </c>
      <c r="L228" s="47"/>
      <c r="M228" s="222" t="s">
        <v>19</v>
      </c>
      <c r="N228" s="223" t="s">
        <v>43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248</v>
      </c>
      <c r="AT228" s="226" t="s">
        <v>135</v>
      </c>
      <c r="AU228" s="226" t="s">
        <v>81</v>
      </c>
      <c r="AY228" s="20" t="s">
        <v>132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248</v>
      </c>
      <c r="BM228" s="226" t="s">
        <v>342</v>
      </c>
    </row>
    <row r="229" s="2" customFormat="1">
      <c r="A229" s="41"/>
      <c r="B229" s="42"/>
      <c r="C229" s="43"/>
      <c r="D229" s="228" t="s">
        <v>142</v>
      </c>
      <c r="E229" s="43"/>
      <c r="F229" s="229" t="s">
        <v>343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142</v>
      </c>
      <c r="AU229" s="20" t="s">
        <v>81</v>
      </c>
    </row>
    <row r="230" s="2" customFormat="1">
      <c r="A230" s="41"/>
      <c r="B230" s="42"/>
      <c r="C230" s="43"/>
      <c r="D230" s="233" t="s">
        <v>144</v>
      </c>
      <c r="E230" s="43"/>
      <c r="F230" s="234" t="s">
        <v>344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144</v>
      </c>
      <c r="AU230" s="20" t="s">
        <v>81</v>
      </c>
    </row>
    <row r="231" s="2" customFormat="1" ht="21.75" customHeight="1">
      <c r="A231" s="41"/>
      <c r="B231" s="42"/>
      <c r="C231" s="215" t="s">
        <v>345</v>
      </c>
      <c r="D231" s="215" t="s">
        <v>135</v>
      </c>
      <c r="E231" s="216" t="s">
        <v>346</v>
      </c>
      <c r="F231" s="217" t="s">
        <v>347</v>
      </c>
      <c r="G231" s="218" t="s">
        <v>199</v>
      </c>
      <c r="H231" s="219">
        <v>0.61499999999999999</v>
      </c>
      <c r="I231" s="220"/>
      <c r="J231" s="221">
        <f>ROUND(I231*H231,2)</f>
        <v>0</v>
      </c>
      <c r="K231" s="217" t="s">
        <v>139</v>
      </c>
      <c r="L231" s="47"/>
      <c r="M231" s="222" t="s">
        <v>19</v>
      </c>
      <c r="N231" s="223" t="s">
        <v>43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248</v>
      </c>
      <c r="AT231" s="226" t="s">
        <v>135</v>
      </c>
      <c r="AU231" s="226" t="s">
        <v>81</v>
      </c>
      <c r="AY231" s="20" t="s">
        <v>132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248</v>
      </c>
      <c r="BM231" s="226" t="s">
        <v>348</v>
      </c>
    </row>
    <row r="232" s="2" customFormat="1">
      <c r="A232" s="41"/>
      <c r="B232" s="42"/>
      <c r="C232" s="43"/>
      <c r="D232" s="228" t="s">
        <v>142</v>
      </c>
      <c r="E232" s="43"/>
      <c r="F232" s="229" t="s">
        <v>349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142</v>
      </c>
      <c r="AU232" s="20" t="s">
        <v>81</v>
      </c>
    </row>
    <row r="233" s="2" customFormat="1">
      <c r="A233" s="41"/>
      <c r="B233" s="42"/>
      <c r="C233" s="43"/>
      <c r="D233" s="233" t="s">
        <v>144</v>
      </c>
      <c r="E233" s="43"/>
      <c r="F233" s="234" t="s">
        <v>350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144</v>
      </c>
      <c r="AU233" s="20" t="s">
        <v>81</v>
      </c>
    </row>
    <row r="234" s="14" customFormat="1">
      <c r="A234" s="14"/>
      <c r="B234" s="245"/>
      <c r="C234" s="246"/>
      <c r="D234" s="228" t="s">
        <v>146</v>
      </c>
      <c r="E234" s="246"/>
      <c r="F234" s="248" t="s">
        <v>351</v>
      </c>
      <c r="G234" s="246"/>
      <c r="H234" s="249">
        <v>0.61499999999999999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146</v>
      </c>
      <c r="AU234" s="255" t="s">
        <v>81</v>
      </c>
      <c r="AV234" s="14" t="s">
        <v>81</v>
      </c>
      <c r="AW234" s="14" t="s">
        <v>4</v>
      </c>
      <c r="AX234" s="14" t="s">
        <v>79</v>
      </c>
      <c r="AY234" s="255" t="s">
        <v>132</v>
      </c>
    </row>
    <row r="235" s="12" customFormat="1" ht="22.8" customHeight="1">
      <c r="A235" s="12"/>
      <c r="B235" s="199"/>
      <c r="C235" s="200"/>
      <c r="D235" s="201" t="s">
        <v>71</v>
      </c>
      <c r="E235" s="213" t="s">
        <v>352</v>
      </c>
      <c r="F235" s="213" t="s">
        <v>353</v>
      </c>
      <c r="G235" s="200"/>
      <c r="H235" s="200"/>
      <c r="I235" s="203"/>
      <c r="J235" s="214">
        <f>BK235</f>
        <v>0</v>
      </c>
      <c r="K235" s="200"/>
      <c r="L235" s="205"/>
      <c r="M235" s="206"/>
      <c r="N235" s="207"/>
      <c r="O235" s="207"/>
      <c r="P235" s="208">
        <f>SUM(P236:P260)</f>
        <v>0</v>
      </c>
      <c r="Q235" s="207"/>
      <c r="R235" s="208">
        <f>SUM(R236:R260)</f>
        <v>0.17702499999999999</v>
      </c>
      <c r="S235" s="207"/>
      <c r="T235" s="209">
        <f>SUM(T236:T260)</f>
        <v>0.0063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0" t="s">
        <v>81</v>
      </c>
      <c r="AT235" s="211" t="s">
        <v>71</v>
      </c>
      <c r="AU235" s="211" t="s">
        <v>79</v>
      </c>
      <c r="AY235" s="210" t="s">
        <v>132</v>
      </c>
      <c r="BK235" s="212">
        <f>SUM(BK236:BK260)</f>
        <v>0</v>
      </c>
    </row>
    <row r="236" s="2" customFormat="1" ht="16.5" customHeight="1">
      <c r="A236" s="41"/>
      <c r="B236" s="42"/>
      <c r="C236" s="215" t="s">
        <v>354</v>
      </c>
      <c r="D236" s="215" t="s">
        <v>135</v>
      </c>
      <c r="E236" s="216" t="s">
        <v>355</v>
      </c>
      <c r="F236" s="217" t="s">
        <v>356</v>
      </c>
      <c r="G236" s="218" t="s">
        <v>155</v>
      </c>
      <c r="H236" s="219">
        <v>120</v>
      </c>
      <c r="I236" s="220"/>
      <c r="J236" s="221">
        <f>ROUND(I236*H236,2)</f>
        <v>0</v>
      </c>
      <c r="K236" s="217" t="s">
        <v>139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3.0000000000000001E-05</v>
      </c>
      <c r="T236" s="225">
        <f>S236*H236</f>
        <v>0.0035999999999999999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248</v>
      </c>
      <c r="AT236" s="226" t="s">
        <v>135</v>
      </c>
      <c r="AU236" s="226" t="s">
        <v>81</v>
      </c>
      <c r="AY236" s="20" t="s">
        <v>132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248</v>
      </c>
      <c r="BM236" s="226" t="s">
        <v>357</v>
      </c>
    </row>
    <row r="237" s="2" customFormat="1">
      <c r="A237" s="41"/>
      <c r="B237" s="42"/>
      <c r="C237" s="43"/>
      <c r="D237" s="228" t="s">
        <v>142</v>
      </c>
      <c r="E237" s="43"/>
      <c r="F237" s="229" t="s">
        <v>358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142</v>
      </c>
      <c r="AU237" s="20" t="s">
        <v>81</v>
      </c>
    </row>
    <row r="238" s="2" customFormat="1">
      <c r="A238" s="41"/>
      <c r="B238" s="42"/>
      <c r="C238" s="43"/>
      <c r="D238" s="233" t="s">
        <v>144</v>
      </c>
      <c r="E238" s="43"/>
      <c r="F238" s="234" t="s">
        <v>359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144</v>
      </c>
      <c r="AU238" s="20" t="s">
        <v>81</v>
      </c>
    </row>
    <row r="239" s="14" customFormat="1">
      <c r="A239" s="14"/>
      <c r="B239" s="245"/>
      <c r="C239" s="246"/>
      <c r="D239" s="228" t="s">
        <v>146</v>
      </c>
      <c r="E239" s="247" t="s">
        <v>19</v>
      </c>
      <c r="F239" s="248" t="s">
        <v>360</v>
      </c>
      <c r="G239" s="246"/>
      <c r="H239" s="249">
        <v>120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146</v>
      </c>
      <c r="AU239" s="255" t="s">
        <v>81</v>
      </c>
      <c r="AV239" s="14" t="s">
        <v>81</v>
      </c>
      <c r="AW239" s="14" t="s">
        <v>33</v>
      </c>
      <c r="AX239" s="14" t="s">
        <v>79</v>
      </c>
      <c r="AY239" s="255" t="s">
        <v>132</v>
      </c>
    </row>
    <row r="240" s="2" customFormat="1" ht="16.5" customHeight="1">
      <c r="A240" s="41"/>
      <c r="B240" s="42"/>
      <c r="C240" s="267" t="s">
        <v>361</v>
      </c>
      <c r="D240" s="267" t="s">
        <v>362</v>
      </c>
      <c r="E240" s="268" t="s">
        <v>363</v>
      </c>
      <c r="F240" s="269" t="s">
        <v>364</v>
      </c>
      <c r="G240" s="270" t="s">
        <v>155</v>
      </c>
      <c r="H240" s="271">
        <v>126</v>
      </c>
      <c r="I240" s="272"/>
      <c r="J240" s="273">
        <f>ROUND(I240*H240,2)</f>
        <v>0</v>
      </c>
      <c r="K240" s="269" t="s">
        <v>139</v>
      </c>
      <c r="L240" s="274"/>
      <c r="M240" s="275" t="s">
        <v>19</v>
      </c>
      <c r="N240" s="276" t="s">
        <v>43</v>
      </c>
      <c r="O240" s="87"/>
      <c r="P240" s="224">
        <f>O240*H240</f>
        <v>0</v>
      </c>
      <c r="Q240" s="224">
        <v>0.00089999999999999998</v>
      </c>
      <c r="R240" s="224">
        <f>Q240*H240</f>
        <v>0.1134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365</v>
      </c>
      <c r="AT240" s="226" t="s">
        <v>362</v>
      </c>
      <c r="AU240" s="226" t="s">
        <v>81</v>
      </c>
      <c r="AY240" s="20" t="s">
        <v>132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248</v>
      </c>
      <c r="BM240" s="226" t="s">
        <v>366</v>
      </c>
    </row>
    <row r="241" s="2" customFormat="1">
      <c r="A241" s="41"/>
      <c r="B241" s="42"/>
      <c r="C241" s="43"/>
      <c r="D241" s="228" t="s">
        <v>142</v>
      </c>
      <c r="E241" s="43"/>
      <c r="F241" s="229" t="s">
        <v>364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142</v>
      </c>
      <c r="AU241" s="20" t="s">
        <v>81</v>
      </c>
    </row>
    <row r="242" s="14" customFormat="1">
      <c r="A242" s="14"/>
      <c r="B242" s="245"/>
      <c r="C242" s="246"/>
      <c r="D242" s="228" t="s">
        <v>146</v>
      </c>
      <c r="E242" s="246"/>
      <c r="F242" s="248" t="s">
        <v>367</v>
      </c>
      <c r="G242" s="246"/>
      <c r="H242" s="249">
        <v>126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146</v>
      </c>
      <c r="AU242" s="255" t="s">
        <v>81</v>
      </c>
      <c r="AV242" s="14" t="s">
        <v>81</v>
      </c>
      <c r="AW242" s="14" t="s">
        <v>4</v>
      </c>
      <c r="AX242" s="14" t="s">
        <v>79</v>
      </c>
      <c r="AY242" s="255" t="s">
        <v>132</v>
      </c>
    </row>
    <row r="243" s="2" customFormat="1" ht="16.5" customHeight="1">
      <c r="A243" s="41"/>
      <c r="B243" s="42"/>
      <c r="C243" s="215" t="s">
        <v>365</v>
      </c>
      <c r="D243" s="215" t="s">
        <v>135</v>
      </c>
      <c r="E243" s="216" t="s">
        <v>368</v>
      </c>
      <c r="F243" s="217" t="s">
        <v>369</v>
      </c>
      <c r="G243" s="218" t="s">
        <v>155</v>
      </c>
      <c r="H243" s="219">
        <v>90</v>
      </c>
      <c r="I243" s="220"/>
      <c r="J243" s="221">
        <f>ROUND(I243*H243,2)</f>
        <v>0</v>
      </c>
      <c r="K243" s="217" t="s">
        <v>139</v>
      </c>
      <c r="L243" s="47"/>
      <c r="M243" s="222" t="s">
        <v>19</v>
      </c>
      <c r="N243" s="223" t="s">
        <v>43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3.0000000000000001E-05</v>
      </c>
      <c r="T243" s="225">
        <f>S243*H243</f>
        <v>0.0027000000000000001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248</v>
      </c>
      <c r="AT243" s="226" t="s">
        <v>135</v>
      </c>
      <c r="AU243" s="226" t="s">
        <v>81</v>
      </c>
      <c r="AY243" s="20" t="s">
        <v>132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248</v>
      </c>
      <c r="BM243" s="226" t="s">
        <v>370</v>
      </c>
    </row>
    <row r="244" s="2" customFormat="1">
      <c r="A244" s="41"/>
      <c r="B244" s="42"/>
      <c r="C244" s="43"/>
      <c r="D244" s="228" t="s">
        <v>142</v>
      </c>
      <c r="E244" s="43"/>
      <c r="F244" s="229" t="s">
        <v>371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142</v>
      </c>
      <c r="AU244" s="20" t="s">
        <v>81</v>
      </c>
    </row>
    <row r="245" s="2" customFormat="1">
      <c r="A245" s="41"/>
      <c r="B245" s="42"/>
      <c r="C245" s="43"/>
      <c r="D245" s="233" t="s">
        <v>144</v>
      </c>
      <c r="E245" s="43"/>
      <c r="F245" s="234" t="s">
        <v>372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144</v>
      </c>
      <c r="AU245" s="20" t="s">
        <v>81</v>
      </c>
    </row>
    <row r="246" s="13" customFormat="1">
      <c r="A246" s="13"/>
      <c r="B246" s="235"/>
      <c r="C246" s="236"/>
      <c r="D246" s="228" t="s">
        <v>146</v>
      </c>
      <c r="E246" s="237" t="s">
        <v>19</v>
      </c>
      <c r="F246" s="238" t="s">
        <v>373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146</v>
      </c>
      <c r="AU246" s="244" t="s">
        <v>81</v>
      </c>
      <c r="AV246" s="13" t="s">
        <v>79</v>
      </c>
      <c r="AW246" s="13" t="s">
        <v>33</v>
      </c>
      <c r="AX246" s="13" t="s">
        <v>72</v>
      </c>
      <c r="AY246" s="244" t="s">
        <v>132</v>
      </c>
    </row>
    <row r="247" s="14" customFormat="1">
      <c r="A247" s="14"/>
      <c r="B247" s="245"/>
      <c r="C247" s="246"/>
      <c r="D247" s="228" t="s">
        <v>146</v>
      </c>
      <c r="E247" s="247" t="s">
        <v>19</v>
      </c>
      <c r="F247" s="248" t="s">
        <v>374</v>
      </c>
      <c r="G247" s="246"/>
      <c r="H247" s="249">
        <v>90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146</v>
      </c>
      <c r="AU247" s="255" t="s">
        <v>81</v>
      </c>
      <c r="AV247" s="14" t="s">
        <v>81</v>
      </c>
      <c r="AW247" s="14" t="s">
        <v>33</v>
      </c>
      <c r="AX247" s="14" t="s">
        <v>79</v>
      </c>
      <c r="AY247" s="255" t="s">
        <v>132</v>
      </c>
    </row>
    <row r="248" s="2" customFormat="1" ht="16.5" customHeight="1">
      <c r="A248" s="41"/>
      <c r="B248" s="42"/>
      <c r="C248" s="267" t="s">
        <v>375</v>
      </c>
      <c r="D248" s="267" t="s">
        <v>362</v>
      </c>
      <c r="E248" s="268" t="s">
        <v>376</v>
      </c>
      <c r="F248" s="269" t="s">
        <v>377</v>
      </c>
      <c r="G248" s="270" t="s">
        <v>155</v>
      </c>
      <c r="H248" s="271">
        <v>94.5</v>
      </c>
      <c r="I248" s="272"/>
      <c r="J248" s="273">
        <f>ROUND(I248*H248,2)</f>
        <v>0</v>
      </c>
      <c r="K248" s="269" t="s">
        <v>139</v>
      </c>
      <c r="L248" s="274"/>
      <c r="M248" s="275" t="s">
        <v>19</v>
      </c>
      <c r="N248" s="276" t="s">
        <v>43</v>
      </c>
      <c r="O248" s="87"/>
      <c r="P248" s="224">
        <f>O248*H248</f>
        <v>0</v>
      </c>
      <c r="Q248" s="224">
        <v>0.00025000000000000001</v>
      </c>
      <c r="R248" s="224">
        <f>Q248*H248</f>
        <v>0.023625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365</v>
      </c>
      <c r="AT248" s="226" t="s">
        <v>362</v>
      </c>
      <c r="AU248" s="226" t="s">
        <v>81</v>
      </c>
      <c r="AY248" s="20" t="s">
        <v>132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248</v>
      </c>
      <c r="BM248" s="226" t="s">
        <v>378</v>
      </c>
    </row>
    <row r="249" s="2" customFormat="1">
      <c r="A249" s="41"/>
      <c r="B249" s="42"/>
      <c r="C249" s="43"/>
      <c r="D249" s="228" t="s">
        <v>142</v>
      </c>
      <c r="E249" s="43"/>
      <c r="F249" s="229" t="s">
        <v>377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142</v>
      </c>
      <c r="AU249" s="20" t="s">
        <v>81</v>
      </c>
    </row>
    <row r="250" s="14" customFormat="1">
      <c r="A250" s="14"/>
      <c r="B250" s="245"/>
      <c r="C250" s="246"/>
      <c r="D250" s="228" t="s">
        <v>146</v>
      </c>
      <c r="E250" s="246"/>
      <c r="F250" s="248" t="s">
        <v>379</v>
      </c>
      <c r="G250" s="246"/>
      <c r="H250" s="249">
        <v>94.5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146</v>
      </c>
      <c r="AU250" s="255" t="s">
        <v>81</v>
      </c>
      <c r="AV250" s="14" t="s">
        <v>81</v>
      </c>
      <c r="AW250" s="14" t="s">
        <v>4</v>
      </c>
      <c r="AX250" s="14" t="s">
        <v>79</v>
      </c>
      <c r="AY250" s="255" t="s">
        <v>132</v>
      </c>
    </row>
    <row r="251" s="2" customFormat="1" ht="16.5" customHeight="1">
      <c r="A251" s="41"/>
      <c r="B251" s="42"/>
      <c r="C251" s="215" t="s">
        <v>380</v>
      </c>
      <c r="D251" s="215" t="s">
        <v>135</v>
      </c>
      <c r="E251" s="216" t="s">
        <v>381</v>
      </c>
      <c r="F251" s="217" t="s">
        <v>382</v>
      </c>
      <c r="G251" s="218" t="s">
        <v>155</v>
      </c>
      <c r="H251" s="219">
        <v>80</v>
      </c>
      <c r="I251" s="220"/>
      <c r="J251" s="221">
        <f>ROUND(I251*H251,2)</f>
        <v>0</v>
      </c>
      <c r="K251" s="217" t="s">
        <v>139</v>
      </c>
      <c r="L251" s="47"/>
      <c r="M251" s="222" t="s">
        <v>19</v>
      </c>
      <c r="N251" s="223" t="s">
        <v>43</v>
      </c>
      <c r="O251" s="87"/>
      <c r="P251" s="224">
        <f>O251*H251</f>
        <v>0</v>
      </c>
      <c r="Q251" s="224">
        <v>0.00021000000000000001</v>
      </c>
      <c r="R251" s="224">
        <f>Q251*H251</f>
        <v>0.016800000000000002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248</v>
      </c>
      <c r="AT251" s="226" t="s">
        <v>135</v>
      </c>
      <c r="AU251" s="226" t="s">
        <v>81</v>
      </c>
      <c r="AY251" s="20" t="s">
        <v>132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248</v>
      </c>
      <c r="BM251" s="226" t="s">
        <v>383</v>
      </c>
    </row>
    <row r="252" s="2" customFormat="1">
      <c r="A252" s="41"/>
      <c r="B252" s="42"/>
      <c r="C252" s="43"/>
      <c r="D252" s="228" t="s">
        <v>142</v>
      </c>
      <c r="E252" s="43"/>
      <c r="F252" s="229" t="s">
        <v>384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142</v>
      </c>
      <c r="AU252" s="20" t="s">
        <v>81</v>
      </c>
    </row>
    <row r="253" s="2" customFormat="1">
      <c r="A253" s="41"/>
      <c r="B253" s="42"/>
      <c r="C253" s="43"/>
      <c r="D253" s="233" t="s">
        <v>144</v>
      </c>
      <c r="E253" s="43"/>
      <c r="F253" s="234" t="s">
        <v>385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144</v>
      </c>
      <c r="AU253" s="20" t="s">
        <v>81</v>
      </c>
    </row>
    <row r="254" s="13" customFormat="1">
      <c r="A254" s="13"/>
      <c r="B254" s="235"/>
      <c r="C254" s="236"/>
      <c r="D254" s="228" t="s">
        <v>146</v>
      </c>
      <c r="E254" s="237" t="s">
        <v>19</v>
      </c>
      <c r="F254" s="238" t="s">
        <v>386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146</v>
      </c>
      <c r="AU254" s="244" t="s">
        <v>81</v>
      </c>
      <c r="AV254" s="13" t="s">
        <v>79</v>
      </c>
      <c r="AW254" s="13" t="s">
        <v>33</v>
      </c>
      <c r="AX254" s="13" t="s">
        <v>72</v>
      </c>
      <c r="AY254" s="244" t="s">
        <v>132</v>
      </c>
    </row>
    <row r="255" s="14" customFormat="1">
      <c r="A255" s="14"/>
      <c r="B255" s="245"/>
      <c r="C255" s="246"/>
      <c r="D255" s="228" t="s">
        <v>146</v>
      </c>
      <c r="E255" s="247" t="s">
        <v>19</v>
      </c>
      <c r="F255" s="248" t="s">
        <v>387</v>
      </c>
      <c r="G255" s="246"/>
      <c r="H255" s="249">
        <v>20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146</v>
      </c>
      <c r="AU255" s="255" t="s">
        <v>81</v>
      </c>
      <c r="AV255" s="14" t="s">
        <v>81</v>
      </c>
      <c r="AW255" s="14" t="s">
        <v>33</v>
      </c>
      <c r="AX255" s="14" t="s">
        <v>72</v>
      </c>
      <c r="AY255" s="255" t="s">
        <v>132</v>
      </c>
    </row>
    <row r="256" s="14" customFormat="1">
      <c r="A256" s="14"/>
      <c r="B256" s="245"/>
      <c r="C256" s="246"/>
      <c r="D256" s="228" t="s">
        <v>146</v>
      </c>
      <c r="E256" s="247" t="s">
        <v>19</v>
      </c>
      <c r="F256" s="248" t="s">
        <v>388</v>
      </c>
      <c r="G256" s="246"/>
      <c r="H256" s="249">
        <v>60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146</v>
      </c>
      <c r="AU256" s="255" t="s">
        <v>81</v>
      </c>
      <c r="AV256" s="14" t="s">
        <v>81</v>
      </c>
      <c r="AW256" s="14" t="s">
        <v>33</v>
      </c>
      <c r="AX256" s="14" t="s">
        <v>72</v>
      </c>
      <c r="AY256" s="255" t="s">
        <v>132</v>
      </c>
    </row>
    <row r="257" s="15" customFormat="1">
      <c r="A257" s="15"/>
      <c r="B257" s="256"/>
      <c r="C257" s="257"/>
      <c r="D257" s="228" t="s">
        <v>146</v>
      </c>
      <c r="E257" s="258" t="s">
        <v>19</v>
      </c>
      <c r="F257" s="259" t="s">
        <v>150</v>
      </c>
      <c r="G257" s="257"/>
      <c r="H257" s="260">
        <v>80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146</v>
      </c>
      <c r="AU257" s="266" t="s">
        <v>81</v>
      </c>
      <c r="AV257" s="15" t="s">
        <v>140</v>
      </c>
      <c r="AW257" s="15" t="s">
        <v>33</v>
      </c>
      <c r="AX257" s="15" t="s">
        <v>79</v>
      </c>
      <c r="AY257" s="266" t="s">
        <v>132</v>
      </c>
    </row>
    <row r="258" s="2" customFormat="1" ht="16.5" customHeight="1">
      <c r="A258" s="41"/>
      <c r="B258" s="42"/>
      <c r="C258" s="215" t="s">
        <v>389</v>
      </c>
      <c r="D258" s="215" t="s">
        <v>135</v>
      </c>
      <c r="E258" s="216" t="s">
        <v>390</v>
      </c>
      <c r="F258" s="217" t="s">
        <v>391</v>
      </c>
      <c r="G258" s="218" t="s">
        <v>155</v>
      </c>
      <c r="H258" s="219">
        <v>80</v>
      </c>
      <c r="I258" s="220"/>
      <c r="J258" s="221">
        <f>ROUND(I258*H258,2)</f>
        <v>0</v>
      </c>
      <c r="K258" s="217" t="s">
        <v>139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0.00029</v>
      </c>
      <c r="R258" s="224">
        <f>Q258*H258</f>
        <v>0.023199999999999998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248</v>
      </c>
      <c r="AT258" s="226" t="s">
        <v>135</v>
      </c>
      <c r="AU258" s="226" t="s">
        <v>81</v>
      </c>
      <c r="AY258" s="20" t="s">
        <v>132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248</v>
      </c>
      <c r="BM258" s="226" t="s">
        <v>392</v>
      </c>
    </row>
    <row r="259" s="2" customFormat="1">
      <c r="A259" s="41"/>
      <c r="B259" s="42"/>
      <c r="C259" s="43"/>
      <c r="D259" s="228" t="s">
        <v>142</v>
      </c>
      <c r="E259" s="43"/>
      <c r="F259" s="229" t="s">
        <v>393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142</v>
      </c>
      <c r="AU259" s="20" t="s">
        <v>81</v>
      </c>
    </row>
    <row r="260" s="2" customFormat="1">
      <c r="A260" s="41"/>
      <c r="B260" s="42"/>
      <c r="C260" s="43"/>
      <c r="D260" s="233" t="s">
        <v>144</v>
      </c>
      <c r="E260" s="43"/>
      <c r="F260" s="234" t="s">
        <v>394</v>
      </c>
      <c r="G260" s="43"/>
      <c r="H260" s="43"/>
      <c r="I260" s="230"/>
      <c r="J260" s="43"/>
      <c r="K260" s="43"/>
      <c r="L260" s="47"/>
      <c r="M260" s="277"/>
      <c r="N260" s="278"/>
      <c r="O260" s="279"/>
      <c r="P260" s="279"/>
      <c r="Q260" s="279"/>
      <c r="R260" s="279"/>
      <c r="S260" s="279"/>
      <c r="T260" s="280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144</v>
      </c>
      <c r="AU260" s="20" t="s">
        <v>81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8mDKdGBuL+ecDI/pYiPU6Rd+oSehGnd8sWgvEH6D7SDC26utnizRJn3iiGY9zaxf8QaMSGX5lZ8dgU3w2TQ4DQ==" hashValue="nE53cQvFLSw/77rH8w/rYttP+ZZdYEcwpGT2b1DvdCZAa6r7hvH8+vFT4dhcaVyi1WcliP8fh4igb2sSB8ft5A==" algorithmName="SHA-512" password="CC35"/>
  <autoFilter ref="C92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4_02/619995001"/>
    <hyperlink ref="F106" r:id="rId2" display="https://podminky.urs.cz/item/CS_URS_2024_02/949101111"/>
    <hyperlink ref="F111" r:id="rId3" display="https://podminky.urs.cz/item/CS_URS_2024_02/971038431"/>
    <hyperlink ref="F118" r:id="rId4" display="https://podminky.urs.cz/item/CS_URS_2024_02/971038441"/>
    <hyperlink ref="F122" r:id="rId5" display="https://podminky.urs.cz/item/CS_URS_2024_02/977151111"/>
    <hyperlink ref="F136" r:id="rId6" display="https://podminky.urs.cz/item/CS_URS_2024_02/997013217"/>
    <hyperlink ref="F139" r:id="rId7" display="https://podminky.urs.cz/item/CS_URS_2024_02/997013219"/>
    <hyperlink ref="F143" r:id="rId8" display="https://podminky.urs.cz/item/CS_URS_2024_02/997013501"/>
    <hyperlink ref="F146" r:id="rId9" display="https://podminky.urs.cz/item/CS_URS_2024_02/997013509"/>
    <hyperlink ref="F150" r:id="rId10" display="https://podminky.urs.cz/item/CS_URS_2024_02/997013631"/>
    <hyperlink ref="F154" r:id="rId11" display="https://podminky.urs.cz/item/CS_URS_2024_02/998018003"/>
    <hyperlink ref="F157" r:id="rId12" display="https://podminky.urs.cz/item/CS_URS_2024_02/998018011"/>
    <hyperlink ref="F162" r:id="rId13" display="https://podminky.urs.cz/item/CS_URS_2024_02/763121912"/>
    <hyperlink ref="F166" r:id="rId14" display="https://podminky.urs.cz/item/CS_URS_2024_02/763121913"/>
    <hyperlink ref="F170" r:id="rId15" display="https://podminky.urs.cz/item/CS_URS_2024_02/763121914"/>
    <hyperlink ref="F174" r:id="rId16" display="https://podminky.urs.cz/item/CS_URS_2024_02/763121915"/>
    <hyperlink ref="F178" r:id="rId17" display="https://podminky.urs.cz/item/CS_URS_2024_02/763131912"/>
    <hyperlink ref="F183" r:id="rId18" display="https://podminky.urs.cz/item/CS_URS_2024_02/763131913"/>
    <hyperlink ref="F193" r:id="rId19" display="https://podminky.urs.cz/item/CS_URS_2024_02/763131914"/>
    <hyperlink ref="F201" r:id="rId20" display="https://podminky.urs.cz/item/CS_URS_2024_02/763131915"/>
    <hyperlink ref="F208" r:id="rId21" display="https://podminky.urs.cz/item/CS_URS_2024_02/763131916"/>
    <hyperlink ref="F216" r:id="rId22" display="https://podminky.urs.cz/item/CS_URS_2024_02/763132931"/>
    <hyperlink ref="F219" r:id="rId23" display="https://podminky.urs.cz/item/CS_URS_2024_02/763132951"/>
    <hyperlink ref="F222" r:id="rId24" display="https://podminky.urs.cz/item/CS_URS_2024_02/763132971"/>
    <hyperlink ref="F225" r:id="rId25" display="https://podminky.urs.cz/item/CS_URS_2024_02/763132985"/>
    <hyperlink ref="F230" r:id="rId26" display="https://podminky.urs.cz/item/CS_URS_2024_02/998763333"/>
    <hyperlink ref="F233" r:id="rId27" display="https://podminky.urs.cz/item/CS_URS_2024_02/998763339"/>
    <hyperlink ref="F238" r:id="rId28" display="https://podminky.urs.cz/item/CS_URS_2024_02/784171101"/>
    <hyperlink ref="F245" r:id="rId29" display="https://podminky.urs.cz/item/CS_URS_2024_02/784171111"/>
    <hyperlink ref="F253" r:id="rId30" display="https://podminky.urs.cz/item/CS_URS_2024_02/784181101"/>
    <hyperlink ref="F260" r:id="rId3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99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Rekonstrukce a přístavba areálu FSV UK v Jinonicích</v>
      </c>
      <c r="F7" s="145"/>
      <c r="G7" s="145"/>
      <c r="H7" s="145"/>
      <c r="L7" s="23"/>
    </row>
    <row r="8" s="1" customFormat="1" ht="12" customHeight="1">
      <c r="B8" s="23"/>
      <c r="D8" s="145" t="s">
        <v>100</v>
      </c>
      <c r="L8" s="23"/>
    </row>
    <row r="9" s="2" customFormat="1" ht="16.5" customHeight="1">
      <c r="A9" s="41"/>
      <c r="B9" s="47"/>
      <c r="C9" s="41"/>
      <c r="D9" s="41"/>
      <c r="E9" s="146" t="s">
        <v>101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395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104</v>
      </c>
      <c r="G14" s="41"/>
      <c r="H14" s="41"/>
      <c r="I14" s="145" t="s">
        <v>23</v>
      </c>
      <c r="J14" s="149" t="str">
        <f>'Rekapitulace stavby'!AN8</f>
        <v>1. 8. 2024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37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ROUND((SUM(BE87:BE127)),  2)</f>
        <v>0</v>
      </c>
      <c r="G35" s="41"/>
      <c r="H35" s="41"/>
      <c r="I35" s="160">
        <v>0.20999999999999999</v>
      </c>
      <c r="J35" s="159">
        <f>ROUND(((SUM(BE87:BE127))*I35),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ROUND((SUM(BF87:BF127)),  2)</f>
        <v>0</v>
      </c>
      <c r="G36" s="41"/>
      <c r="H36" s="41"/>
      <c r="I36" s="160">
        <v>0.12</v>
      </c>
      <c r="J36" s="159">
        <f>ROUND(((SUM(BF87:BF127))*I36),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ROUND((SUM(BG87:BG127)),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ROUND((SUM(BH87:BH127)),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ROUND((SUM(BI87:BI127)),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a přístavba areálu FSV UK v Jinonicích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101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K00 - Zařízení slaboproudé elektrotechniky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U Kříže 661/8, Praha 5 – Jinonice, 15800</v>
      </c>
      <c r="G56" s="43"/>
      <c r="H56" s="43"/>
      <c r="I56" s="35" t="s">
        <v>23</v>
      </c>
      <c r="J56" s="75" t="str">
        <f>IF(J14="","",J14)</f>
        <v>1. 8. 2024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Fakulta sociálních věd, Univerzita Karlova</v>
      </c>
      <c r="G58" s="43"/>
      <c r="H58" s="43"/>
      <c r="I58" s="35" t="s">
        <v>31</v>
      </c>
      <c r="J58" s="39" t="str">
        <f>E23</f>
        <v>VPÚ DECO PRAHA a.s.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TMI Building s.r.o.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396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397</v>
      </c>
      <c r="E65" s="180"/>
      <c r="F65" s="180"/>
      <c r="G65" s="180"/>
      <c r="H65" s="180"/>
      <c r="I65" s="180"/>
      <c r="J65" s="181">
        <f>J109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117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Rekonstrukce a přístavba areálu FSV UK v Jinonicích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100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101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102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K00 - Zařízení slaboproudé elektrotechniky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>U Kříže 661/8, Praha 5 – Jinonice, 15800</v>
      </c>
      <c r="G81" s="43"/>
      <c r="H81" s="43"/>
      <c r="I81" s="35" t="s">
        <v>23</v>
      </c>
      <c r="J81" s="75" t="str">
        <f>IF(J14="","",J14)</f>
        <v>1. 8. 2024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25</v>
      </c>
      <c r="D83" s="43"/>
      <c r="E83" s="43"/>
      <c r="F83" s="30" t="str">
        <f>E17</f>
        <v>Fakulta sociálních věd, Univerzita Karlova</v>
      </c>
      <c r="G83" s="43"/>
      <c r="H83" s="43"/>
      <c r="I83" s="35" t="s">
        <v>31</v>
      </c>
      <c r="J83" s="39" t="str">
        <f>E23</f>
        <v>VPÚ DECO PRAHA a.s.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34</v>
      </c>
      <c r="J84" s="39" t="str">
        <f>E26</f>
        <v>TMI Building s.r.o.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118</v>
      </c>
      <c r="D86" s="191" t="s">
        <v>57</v>
      </c>
      <c r="E86" s="191" t="s">
        <v>53</v>
      </c>
      <c r="F86" s="191" t="s">
        <v>54</v>
      </c>
      <c r="G86" s="191" t="s">
        <v>119</v>
      </c>
      <c r="H86" s="191" t="s">
        <v>120</v>
      </c>
      <c r="I86" s="191" t="s">
        <v>121</v>
      </c>
      <c r="J86" s="191" t="s">
        <v>107</v>
      </c>
      <c r="K86" s="192" t="s">
        <v>122</v>
      </c>
      <c r="L86" s="193"/>
      <c r="M86" s="95" t="s">
        <v>19</v>
      </c>
      <c r="N86" s="96" t="s">
        <v>42</v>
      </c>
      <c r="O86" s="96" t="s">
        <v>123</v>
      </c>
      <c r="P86" s="96" t="s">
        <v>124</v>
      </c>
      <c r="Q86" s="96" t="s">
        <v>125</v>
      </c>
      <c r="R86" s="96" t="s">
        <v>126</v>
      </c>
      <c r="S86" s="96" t="s">
        <v>127</v>
      </c>
      <c r="T86" s="97" t="s">
        <v>128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129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P88+P109</f>
        <v>0</v>
      </c>
      <c r="Q87" s="99"/>
      <c r="R87" s="196">
        <f>R88+R109</f>
        <v>0</v>
      </c>
      <c r="S87" s="99"/>
      <c r="T87" s="197">
        <f>T88+T109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108</v>
      </c>
      <c r="BK87" s="198">
        <f>BK88+BK109</f>
        <v>0</v>
      </c>
    </row>
    <row r="88" s="12" customFormat="1" ht="25.92" customHeight="1">
      <c r="A88" s="12"/>
      <c r="B88" s="199"/>
      <c r="C88" s="200"/>
      <c r="D88" s="201" t="s">
        <v>71</v>
      </c>
      <c r="E88" s="202" t="s">
        <v>161</v>
      </c>
      <c r="F88" s="202" t="s">
        <v>398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SUM(P89:P108)</f>
        <v>0</v>
      </c>
      <c r="Q88" s="207"/>
      <c r="R88" s="208">
        <f>SUM(R89:R108)</f>
        <v>0</v>
      </c>
      <c r="S88" s="207"/>
      <c r="T88" s="209">
        <f>SUM(T89:T108)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79</v>
      </c>
      <c r="AT88" s="211" t="s">
        <v>71</v>
      </c>
      <c r="AU88" s="211" t="s">
        <v>72</v>
      </c>
      <c r="AY88" s="210" t="s">
        <v>132</v>
      </c>
      <c r="BK88" s="212">
        <f>SUM(BK89:BK108)</f>
        <v>0</v>
      </c>
    </row>
    <row r="89" s="2" customFormat="1" ht="37.8" customHeight="1">
      <c r="A89" s="41"/>
      <c r="B89" s="42"/>
      <c r="C89" s="215" t="s">
        <v>79</v>
      </c>
      <c r="D89" s="215" t="s">
        <v>135</v>
      </c>
      <c r="E89" s="216" t="s">
        <v>253</v>
      </c>
      <c r="F89" s="217" t="s">
        <v>399</v>
      </c>
      <c r="G89" s="218" t="s">
        <v>400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140</v>
      </c>
      <c r="AT89" s="226" t="s">
        <v>135</v>
      </c>
      <c r="AU89" s="226" t="s">
        <v>79</v>
      </c>
      <c r="AY89" s="20" t="s">
        <v>132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140</v>
      </c>
      <c r="BM89" s="226" t="s">
        <v>81</v>
      </c>
    </row>
    <row r="90" s="2" customFormat="1">
      <c r="A90" s="41"/>
      <c r="B90" s="42"/>
      <c r="C90" s="43"/>
      <c r="D90" s="228" t="s">
        <v>142</v>
      </c>
      <c r="E90" s="43"/>
      <c r="F90" s="229" t="s">
        <v>401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142</v>
      </c>
      <c r="AU90" s="20" t="s">
        <v>79</v>
      </c>
    </row>
    <row r="91" s="2" customFormat="1" ht="16.5" customHeight="1">
      <c r="A91" s="41"/>
      <c r="B91" s="42"/>
      <c r="C91" s="215" t="s">
        <v>81</v>
      </c>
      <c r="D91" s="215" t="s">
        <v>135</v>
      </c>
      <c r="E91" s="216" t="s">
        <v>402</v>
      </c>
      <c r="F91" s="217" t="s">
        <v>403</v>
      </c>
      <c r="G91" s="218" t="s">
        <v>404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140</v>
      </c>
      <c r="AT91" s="226" t="s">
        <v>135</v>
      </c>
      <c r="AU91" s="226" t="s">
        <v>79</v>
      </c>
      <c r="AY91" s="20" t="s">
        <v>132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140</v>
      </c>
      <c r="BM91" s="226" t="s">
        <v>140</v>
      </c>
    </row>
    <row r="92" s="2" customFormat="1">
      <c r="A92" s="41"/>
      <c r="B92" s="42"/>
      <c r="C92" s="43"/>
      <c r="D92" s="228" t="s">
        <v>142</v>
      </c>
      <c r="E92" s="43"/>
      <c r="F92" s="229" t="s">
        <v>403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142</v>
      </c>
      <c r="AU92" s="20" t="s">
        <v>79</v>
      </c>
    </row>
    <row r="93" s="2" customFormat="1" ht="16.5" customHeight="1">
      <c r="A93" s="41"/>
      <c r="B93" s="42"/>
      <c r="C93" s="215" t="s">
        <v>161</v>
      </c>
      <c r="D93" s="215" t="s">
        <v>135</v>
      </c>
      <c r="E93" s="216" t="s">
        <v>405</v>
      </c>
      <c r="F93" s="217" t="s">
        <v>406</v>
      </c>
      <c r="G93" s="218" t="s">
        <v>404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140</v>
      </c>
      <c r="AT93" s="226" t="s">
        <v>135</v>
      </c>
      <c r="AU93" s="226" t="s">
        <v>79</v>
      </c>
      <c r="AY93" s="20" t="s">
        <v>132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140</v>
      </c>
      <c r="BM93" s="226" t="s">
        <v>133</v>
      </c>
    </row>
    <row r="94" s="2" customFormat="1">
      <c r="A94" s="41"/>
      <c r="B94" s="42"/>
      <c r="C94" s="43"/>
      <c r="D94" s="228" t="s">
        <v>142</v>
      </c>
      <c r="E94" s="43"/>
      <c r="F94" s="229" t="s">
        <v>406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142</v>
      </c>
      <c r="AU94" s="20" t="s">
        <v>79</v>
      </c>
    </row>
    <row r="95" s="2" customFormat="1" ht="16.5" customHeight="1">
      <c r="A95" s="41"/>
      <c r="B95" s="42"/>
      <c r="C95" s="215" t="s">
        <v>140</v>
      </c>
      <c r="D95" s="215" t="s">
        <v>135</v>
      </c>
      <c r="E95" s="216" t="s">
        <v>407</v>
      </c>
      <c r="F95" s="217" t="s">
        <v>408</v>
      </c>
      <c r="G95" s="218" t="s">
        <v>400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140</v>
      </c>
      <c r="AT95" s="226" t="s">
        <v>135</v>
      </c>
      <c r="AU95" s="226" t="s">
        <v>79</v>
      </c>
      <c r="AY95" s="20" t="s">
        <v>132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140</v>
      </c>
      <c r="BM95" s="226" t="s">
        <v>203</v>
      </c>
    </row>
    <row r="96" s="2" customFormat="1">
      <c r="A96" s="41"/>
      <c r="B96" s="42"/>
      <c r="C96" s="43"/>
      <c r="D96" s="228" t="s">
        <v>142</v>
      </c>
      <c r="E96" s="43"/>
      <c r="F96" s="229" t="s">
        <v>408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142</v>
      </c>
      <c r="AU96" s="20" t="s">
        <v>79</v>
      </c>
    </row>
    <row r="97" s="2" customFormat="1" ht="16.5" customHeight="1">
      <c r="A97" s="41"/>
      <c r="B97" s="42"/>
      <c r="C97" s="215" t="s">
        <v>177</v>
      </c>
      <c r="D97" s="215" t="s">
        <v>135</v>
      </c>
      <c r="E97" s="216" t="s">
        <v>409</v>
      </c>
      <c r="F97" s="217" t="s">
        <v>410</v>
      </c>
      <c r="G97" s="218" t="s">
        <v>138</v>
      </c>
      <c r="H97" s="219">
        <v>80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140</v>
      </c>
      <c r="AT97" s="226" t="s">
        <v>135</v>
      </c>
      <c r="AU97" s="226" t="s">
        <v>79</v>
      </c>
      <c r="AY97" s="20" t="s">
        <v>132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140</v>
      </c>
      <c r="BM97" s="226" t="s">
        <v>215</v>
      </c>
    </row>
    <row r="98" s="2" customFormat="1">
      <c r="A98" s="41"/>
      <c r="B98" s="42"/>
      <c r="C98" s="43"/>
      <c r="D98" s="228" t="s">
        <v>142</v>
      </c>
      <c r="E98" s="43"/>
      <c r="F98" s="229" t="s">
        <v>410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142</v>
      </c>
      <c r="AU98" s="20" t="s">
        <v>79</v>
      </c>
    </row>
    <row r="99" s="2" customFormat="1" ht="16.5" customHeight="1">
      <c r="A99" s="41"/>
      <c r="B99" s="42"/>
      <c r="C99" s="215" t="s">
        <v>133</v>
      </c>
      <c r="D99" s="215" t="s">
        <v>135</v>
      </c>
      <c r="E99" s="216" t="s">
        <v>411</v>
      </c>
      <c r="F99" s="217" t="s">
        <v>412</v>
      </c>
      <c r="G99" s="218" t="s">
        <v>138</v>
      </c>
      <c r="H99" s="219">
        <v>80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140</v>
      </c>
      <c r="AT99" s="226" t="s">
        <v>135</v>
      </c>
      <c r="AU99" s="226" t="s">
        <v>79</v>
      </c>
      <c r="AY99" s="20" t="s">
        <v>132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140</v>
      </c>
      <c r="BM99" s="226" t="s">
        <v>8</v>
      </c>
    </row>
    <row r="100" s="2" customFormat="1">
      <c r="A100" s="41"/>
      <c r="B100" s="42"/>
      <c r="C100" s="43"/>
      <c r="D100" s="228" t="s">
        <v>142</v>
      </c>
      <c r="E100" s="43"/>
      <c r="F100" s="229" t="s">
        <v>412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142</v>
      </c>
      <c r="AU100" s="20" t="s">
        <v>79</v>
      </c>
    </row>
    <row r="101" s="2" customFormat="1" ht="16.5" customHeight="1">
      <c r="A101" s="41"/>
      <c r="B101" s="42"/>
      <c r="C101" s="215" t="s">
        <v>196</v>
      </c>
      <c r="D101" s="215" t="s">
        <v>135</v>
      </c>
      <c r="E101" s="216" t="s">
        <v>413</v>
      </c>
      <c r="F101" s="217" t="s">
        <v>414</v>
      </c>
      <c r="G101" s="218" t="s">
        <v>404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140</v>
      </c>
      <c r="AT101" s="226" t="s">
        <v>135</v>
      </c>
      <c r="AU101" s="226" t="s">
        <v>79</v>
      </c>
      <c r="AY101" s="20" t="s">
        <v>132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140</v>
      </c>
      <c r="BM101" s="226" t="s">
        <v>245</v>
      </c>
    </row>
    <row r="102" s="2" customFormat="1">
      <c r="A102" s="41"/>
      <c r="B102" s="42"/>
      <c r="C102" s="43"/>
      <c r="D102" s="228" t="s">
        <v>142</v>
      </c>
      <c r="E102" s="43"/>
      <c r="F102" s="229" t="s">
        <v>414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142</v>
      </c>
      <c r="AU102" s="20" t="s">
        <v>79</v>
      </c>
    </row>
    <row r="103" s="2" customFormat="1" ht="16.5" customHeight="1">
      <c r="A103" s="41"/>
      <c r="B103" s="42"/>
      <c r="C103" s="215" t="s">
        <v>203</v>
      </c>
      <c r="D103" s="215" t="s">
        <v>135</v>
      </c>
      <c r="E103" s="216" t="s">
        <v>415</v>
      </c>
      <c r="F103" s="217" t="s">
        <v>416</v>
      </c>
      <c r="G103" s="218" t="s">
        <v>404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140</v>
      </c>
      <c r="AT103" s="226" t="s">
        <v>135</v>
      </c>
      <c r="AU103" s="226" t="s">
        <v>79</v>
      </c>
      <c r="AY103" s="20" t="s">
        <v>132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140</v>
      </c>
      <c r="BM103" s="226" t="s">
        <v>248</v>
      </c>
    </row>
    <row r="104" s="2" customFormat="1">
      <c r="A104" s="41"/>
      <c r="B104" s="42"/>
      <c r="C104" s="43"/>
      <c r="D104" s="228" t="s">
        <v>142</v>
      </c>
      <c r="E104" s="43"/>
      <c r="F104" s="229" t="s">
        <v>416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142</v>
      </c>
      <c r="AU104" s="20" t="s">
        <v>79</v>
      </c>
    </row>
    <row r="105" s="2" customFormat="1" ht="16.5" customHeight="1">
      <c r="A105" s="41"/>
      <c r="B105" s="42"/>
      <c r="C105" s="215" t="s">
        <v>151</v>
      </c>
      <c r="D105" s="215" t="s">
        <v>135</v>
      </c>
      <c r="E105" s="216" t="s">
        <v>417</v>
      </c>
      <c r="F105" s="217" t="s">
        <v>229</v>
      </c>
      <c r="G105" s="218" t="s">
        <v>404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140</v>
      </c>
      <c r="AT105" s="226" t="s">
        <v>135</v>
      </c>
      <c r="AU105" s="226" t="s">
        <v>79</v>
      </c>
      <c r="AY105" s="20" t="s">
        <v>132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140</v>
      </c>
      <c r="BM105" s="226" t="s">
        <v>270</v>
      </c>
    </row>
    <row r="106" s="2" customFormat="1">
      <c r="A106" s="41"/>
      <c r="B106" s="42"/>
      <c r="C106" s="43"/>
      <c r="D106" s="228" t="s">
        <v>142</v>
      </c>
      <c r="E106" s="43"/>
      <c r="F106" s="229" t="s">
        <v>229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142</v>
      </c>
      <c r="AU106" s="20" t="s">
        <v>79</v>
      </c>
    </row>
    <row r="107" s="2" customFormat="1" ht="16.5" customHeight="1">
      <c r="A107" s="41"/>
      <c r="B107" s="42"/>
      <c r="C107" s="215" t="s">
        <v>215</v>
      </c>
      <c r="D107" s="215" t="s">
        <v>135</v>
      </c>
      <c r="E107" s="216" t="s">
        <v>418</v>
      </c>
      <c r="F107" s="217" t="s">
        <v>419</v>
      </c>
      <c r="G107" s="218" t="s">
        <v>400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140</v>
      </c>
      <c r="AT107" s="226" t="s">
        <v>135</v>
      </c>
      <c r="AU107" s="226" t="s">
        <v>79</v>
      </c>
      <c r="AY107" s="20" t="s">
        <v>132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140</v>
      </c>
      <c r="BM107" s="226" t="s">
        <v>288</v>
      </c>
    </row>
    <row r="108" s="2" customFormat="1">
      <c r="A108" s="41"/>
      <c r="B108" s="42"/>
      <c r="C108" s="43"/>
      <c r="D108" s="228" t="s">
        <v>142</v>
      </c>
      <c r="E108" s="43"/>
      <c r="F108" s="229" t="s">
        <v>419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142</v>
      </c>
      <c r="AU108" s="20" t="s">
        <v>79</v>
      </c>
    </row>
    <row r="109" s="12" customFormat="1" ht="25.92" customHeight="1">
      <c r="A109" s="12"/>
      <c r="B109" s="199"/>
      <c r="C109" s="200"/>
      <c r="D109" s="201" t="s">
        <v>71</v>
      </c>
      <c r="E109" s="202" t="s">
        <v>196</v>
      </c>
      <c r="F109" s="202" t="s">
        <v>420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SUM(P110:P127)</f>
        <v>0</v>
      </c>
      <c r="Q109" s="207"/>
      <c r="R109" s="208">
        <f>SUM(R110:R127)</f>
        <v>0</v>
      </c>
      <c r="S109" s="207"/>
      <c r="T109" s="209">
        <f>SUM(T110:T127)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79</v>
      </c>
      <c r="AT109" s="211" t="s">
        <v>71</v>
      </c>
      <c r="AU109" s="211" t="s">
        <v>72</v>
      </c>
      <c r="AY109" s="210" t="s">
        <v>132</v>
      </c>
      <c r="BK109" s="212">
        <f>SUM(BK110:BK127)</f>
        <v>0</v>
      </c>
    </row>
    <row r="110" s="2" customFormat="1" ht="16.5" customHeight="1">
      <c r="A110" s="41"/>
      <c r="B110" s="42"/>
      <c r="C110" s="215" t="s">
        <v>79</v>
      </c>
      <c r="D110" s="215" t="s">
        <v>135</v>
      </c>
      <c r="E110" s="216" t="s">
        <v>421</v>
      </c>
      <c r="F110" s="217" t="s">
        <v>422</v>
      </c>
      <c r="G110" s="218" t="s">
        <v>400</v>
      </c>
      <c r="H110" s="219">
        <v>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140</v>
      </c>
      <c r="AT110" s="226" t="s">
        <v>135</v>
      </c>
      <c r="AU110" s="226" t="s">
        <v>79</v>
      </c>
      <c r="AY110" s="20" t="s">
        <v>132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140</v>
      </c>
      <c r="BM110" s="226" t="s">
        <v>303</v>
      </c>
    </row>
    <row r="111" s="2" customFormat="1">
      <c r="A111" s="41"/>
      <c r="B111" s="42"/>
      <c r="C111" s="43"/>
      <c r="D111" s="228" t="s">
        <v>142</v>
      </c>
      <c r="E111" s="43"/>
      <c r="F111" s="229" t="s">
        <v>422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142</v>
      </c>
      <c r="AU111" s="20" t="s">
        <v>79</v>
      </c>
    </row>
    <row r="112" s="2" customFormat="1" ht="16.5" customHeight="1">
      <c r="A112" s="41"/>
      <c r="B112" s="42"/>
      <c r="C112" s="215" t="s">
        <v>81</v>
      </c>
      <c r="D112" s="215" t="s">
        <v>135</v>
      </c>
      <c r="E112" s="216" t="s">
        <v>409</v>
      </c>
      <c r="F112" s="217" t="s">
        <v>410</v>
      </c>
      <c r="G112" s="218" t="s">
        <v>138</v>
      </c>
      <c r="H112" s="219">
        <v>130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140</v>
      </c>
      <c r="AT112" s="226" t="s">
        <v>135</v>
      </c>
      <c r="AU112" s="226" t="s">
        <v>79</v>
      </c>
      <c r="AY112" s="20" t="s">
        <v>132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140</v>
      </c>
      <c r="BM112" s="226" t="s">
        <v>317</v>
      </c>
    </row>
    <row r="113" s="2" customFormat="1">
      <c r="A113" s="41"/>
      <c r="B113" s="42"/>
      <c r="C113" s="43"/>
      <c r="D113" s="228" t="s">
        <v>142</v>
      </c>
      <c r="E113" s="43"/>
      <c r="F113" s="229" t="s">
        <v>410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142</v>
      </c>
      <c r="AU113" s="20" t="s">
        <v>79</v>
      </c>
    </row>
    <row r="114" s="2" customFormat="1" ht="16.5" customHeight="1">
      <c r="A114" s="41"/>
      <c r="B114" s="42"/>
      <c r="C114" s="215" t="s">
        <v>161</v>
      </c>
      <c r="D114" s="215" t="s">
        <v>135</v>
      </c>
      <c r="E114" s="216" t="s">
        <v>411</v>
      </c>
      <c r="F114" s="217" t="s">
        <v>412</v>
      </c>
      <c r="G114" s="218" t="s">
        <v>138</v>
      </c>
      <c r="H114" s="219">
        <v>130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140</v>
      </c>
      <c r="AT114" s="226" t="s">
        <v>135</v>
      </c>
      <c r="AU114" s="226" t="s">
        <v>79</v>
      </c>
      <c r="AY114" s="20" t="s">
        <v>132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140</v>
      </c>
      <c r="BM114" s="226" t="s">
        <v>329</v>
      </c>
    </row>
    <row r="115" s="2" customFormat="1">
      <c r="A115" s="41"/>
      <c r="B115" s="42"/>
      <c r="C115" s="43"/>
      <c r="D115" s="228" t="s">
        <v>142</v>
      </c>
      <c r="E115" s="43"/>
      <c r="F115" s="229" t="s">
        <v>412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142</v>
      </c>
      <c r="AU115" s="20" t="s">
        <v>79</v>
      </c>
    </row>
    <row r="116" s="2" customFormat="1" ht="16.5" customHeight="1">
      <c r="A116" s="41"/>
      <c r="B116" s="42"/>
      <c r="C116" s="215" t="s">
        <v>140</v>
      </c>
      <c r="D116" s="215" t="s">
        <v>135</v>
      </c>
      <c r="E116" s="216" t="s">
        <v>423</v>
      </c>
      <c r="F116" s="217" t="s">
        <v>414</v>
      </c>
      <c r="G116" s="218" t="s">
        <v>404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140</v>
      </c>
      <c r="AT116" s="226" t="s">
        <v>135</v>
      </c>
      <c r="AU116" s="226" t="s">
        <v>79</v>
      </c>
      <c r="AY116" s="20" t="s">
        <v>132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140</v>
      </c>
      <c r="BM116" s="226" t="s">
        <v>339</v>
      </c>
    </row>
    <row r="117" s="2" customFormat="1">
      <c r="A117" s="41"/>
      <c r="B117" s="42"/>
      <c r="C117" s="43"/>
      <c r="D117" s="228" t="s">
        <v>142</v>
      </c>
      <c r="E117" s="43"/>
      <c r="F117" s="229" t="s">
        <v>414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142</v>
      </c>
      <c r="AU117" s="20" t="s">
        <v>79</v>
      </c>
    </row>
    <row r="118" s="2" customFormat="1" ht="16.5" customHeight="1">
      <c r="A118" s="41"/>
      <c r="B118" s="42"/>
      <c r="C118" s="215" t="s">
        <v>177</v>
      </c>
      <c r="D118" s="215" t="s">
        <v>135</v>
      </c>
      <c r="E118" s="216" t="s">
        <v>424</v>
      </c>
      <c r="F118" s="217" t="s">
        <v>425</v>
      </c>
      <c r="G118" s="218" t="s">
        <v>404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140</v>
      </c>
      <c r="AT118" s="226" t="s">
        <v>135</v>
      </c>
      <c r="AU118" s="226" t="s">
        <v>79</v>
      </c>
      <c r="AY118" s="20" t="s">
        <v>132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140</v>
      </c>
      <c r="BM118" s="226" t="s">
        <v>354</v>
      </c>
    </row>
    <row r="119" s="2" customFormat="1">
      <c r="A119" s="41"/>
      <c r="B119" s="42"/>
      <c r="C119" s="43"/>
      <c r="D119" s="228" t="s">
        <v>142</v>
      </c>
      <c r="E119" s="43"/>
      <c r="F119" s="229" t="s">
        <v>425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142</v>
      </c>
      <c r="AU119" s="20" t="s">
        <v>79</v>
      </c>
    </row>
    <row r="120" s="2" customFormat="1" ht="16.5" customHeight="1">
      <c r="A120" s="41"/>
      <c r="B120" s="42"/>
      <c r="C120" s="215" t="s">
        <v>133</v>
      </c>
      <c r="D120" s="215" t="s">
        <v>135</v>
      </c>
      <c r="E120" s="216" t="s">
        <v>426</v>
      </c>
      <c r="F120" s="217" t="s">
        <v>427</v>
      </c>
      <c r="G120" s="218" t="s">
        <v>404</v>
      </c>
      <c r="H120" s="219">
        <v>6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140</v>
      </c>
      <c r="AT120" s="226" t="s">
        <v>135</v>
      </c>
      <c r="AU120" s="226" t="s">
        <v>79</v>
      </c>
      <c r="AY120" s="20" t="s">
        <v>132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140</v>
      </c>
      <c r="BM120" s="226" t="s">
        <v>365</v>
      </c>
    </row>
    <row r="121" s="2" customFormat="1">
      <c r="A121" s="41"/>
      <c r="B121" s="42"/>
      <c r="C121" s="43"/>
      <c r="D121" s="228" t="s">
        <v>142</v>
      </c>
      <c r="E121" s="43"/>
      <c r="F121" s="229" t="s">
        <v>427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142</v>
      </c>
      <c r="AU121" s="20" t="s">
        <v>79</v>
      </c>
    </row>
    <row r="122" s="2" customFormat="1" ht="16.5" customHeight="1">
      <c r="A122" s="41"/>
      <c r="B122" s="42"/>
      <c r="C122" s="215" t="s">
        <v>196</v>
      </c>
      <c r="D122" s="215" t="s">
        <v>135</v>
      </c>
      <c r="E122" s="216" t="s">
        <v>417</v>
      </c>
      <c r="F122" s="217" t="s">
        <v>229</v>
      </c>
      <c r="G122" s="218" t="s">
        <v>404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140</v>
      </c>
      <c r="AT122" s="226" t="s">
        <v>135</v>
      </c>
      <c r="AU122" s="226" t="s">
        <v>79</v>
      </c>
      <c r="AY122" s="20" t="s">
        <v>132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140</v>
      </c>
      <c r="BM122" s="226" t="s">
        <v>380</v>
      </c>
    </row>
    <row r="123" s="2" customFormat="1">
      <c r="A123" s="41"/>
      <c r="B123" s="42"/>
      <c r="C123" s="43"/>
      <c r="D123" s="228" t="s">
        <v>142</v>
      </c>
      <c r="E123" s="43"/>
      <c r="F123" s="229" t="s">
        <v>229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142</v>
      </c>
      <c r="AU123" s="20" t="s">
        <v>79</v>
      </c>
    </row>
    <row r="124" s="2" customFormat="1" ht="16.5" customHeight="1">
      <c r="A124" s="41"/>
      <c r="B124" s="42"/>
      <c r="C124" s="215" t="s">
        <v>203</v>
      </c>
      <c r="D124" s="215" t="s">
        <v>135</v>
      </c>
      <c r="E124" s="216" t="s">
        <v>428</v>
      </c>
      <c r="F124" s="217" t="s">
        <v>429</v>
      </c>
      <c r="G124" s="218" t="s">
        <v>404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140</v>
      </c>
      <c r="AT124" s="226" t="s">
        <v>135</v>
      </c>
      <c r="AU124" s="226" t="s">
        <v>79</v>
      </c>
      <c r="AY124" s="20" t="s">
        <v>132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140</v>
      </c>
      <c r="BM124" s="226" t="s">
        <v>430</v>
      </c>
    </row>
    <row r="125" s="2" customFormat="1">
      <c r="A125" s="41"/>
      <c r="B125" s="42"/>
      <c r="C125" s="43"/>
      <c r="D125" s="228" t="s">
        <v>142</v>
      </c>
      <c r="E125" s="43"/>
      <c r="F125" s="229" t="s">
        <v>429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142</v>
      </c>
      <c r="AU125" s="20" t="s">
        <v>79</v>
      </c>
    </row>
    <row r="126" s="2" customFormat="1" ht="16.5" customHeight="1">
      <c r="A126" s="41"/>
      <c r="B126" s="42"/>
      <c r="C126" s="215" t="s">
        <v>151</v>
      </c>
      <c r="D126" s="215" t="s">
        <v>135</v>
      </c>
      <c r="E126" s="216" t="s">
        <v>418</v>
      </c>
      <c r="F126" s="217" t="s">
        <v>419</v>
      </c>
      <c r="G126" s="218" t="s">
        <v>400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140</v>
      </c>
      <c r="AT126" s="226" t="s">
        <v>135</v>
      </c>
      <c r="AU126" s="226" t="s">
        <v>79</v>
      </c>
      <c r="AY126" s="20" t="s">
        <v>132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140</v>
      </c>
      <c r="BM126" s="226" t="s">
        <v>431</v>
      </c>
    </row>
    <row r="127" s="2" customFormat="1">
      <c r="A127" s="41"/>
      <c r="B127" s="42"/>
      <c r="C127" s="43"/>
      <c r="D127" s="228" t="s">
        <v>142</v>
      </c>
      <c r="E127" s="43"/>
      <c r="F127" s="229" t="s">
        <v>419</v>
      </c>
      <c r="G127" s="43"/>
      <c r="H127" s="43"/>
      <c r="I127" s="230"/>
      <c r="J127" s="43"/>
      <c r="K127" s="43"/>
      <c r="L127" s="47"/>
      <c r="M127" s="277"/>
      <c r="N127" s="278"/>
      <c r="O127" s="279"/>
      <c r="P127" s="279"/>
      <c r="Q127" s="279"/>
      <c r="R127" s="279"/>
      <c r="S127" s="279"/>
      <c r="T127" s="280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142</v>
      </c>
      <c r="AU127" s="20" t="s">
        <v>79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H5xc0fINQqrWiNDwbZhlhd7yvtNRKfj0cOFL6ZHNNeiDjVXuCrJmPWEylF6T4jIbE8+u5pXIn+eG2cMuNh5LEw==" hashValue="ZIIduMP55tObSZEoFxsQ+HxJRvV8/JDX/a3gpN1WAjBwr7gTXuuV+mF9UefMv4qEIsOeTnqS9864Fc1WSUycAQ==" algorithmName="SHA-512" password="CC35"/>
  <autoFilter ref="C86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99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Rekonstrukce a přístavba areálu FSV UK v Jinonicích</v>
      </c>
      <c r="F7" s="145"/>
      <c r="G7" s="145"/>
      <c r="H7" s="145"/>
      <c r="L7" s="23"/>
    </row>
    <row r="8" s="1" customFormat="1" ht="12" customHeight="1">
      <c r="B8" s="23"/>
      <c r="D8" s="145" t="s">
        <v>100</v>
      </c>
      <c r="L8" s="23"/>
    </row>
    <row r="9" s="2" customFormat="1" ht="16.5" customHeight="1">
      <c r="A9" s="41"/>
      <c r="B9" s="47"/>
      <c r="C9" s="41"/>
      <c r="D9" s="41"/>
      <c r="E9" s="146" t="s">
        <v>101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432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104</v>
      </c>
      <c r="G14" s="41"/>
      <c r="H14" s="41"/>
      <c r="I14" s="145" t="s">
        <v>23</v>
      </c>
      <c r="J14" s="149" t="str">
        <f>'Rekapitulace stavby'!AN8</f>
        <v>1. 8. 2024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37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ROUND((SUM(BE93:BE155)),  2)</f>
        <v>0</v>
      </c>
      <c r="G35" s="41"/>
      <c r="H35" s="41"/>
      <c r="I35" s="160">
        <v>0.20999999999999999</v>
      </c>
      <c r="J35" s="159">
        <f>ROUND(((SUM(BE93:BE155))*I35),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ROUND((SUM(BF93:BF155)),  2)</f>
        <v>0</v>
      </c>
      <c r="G36" s="41"/>
      <c r="H36" s="41"/>
      <c r="I36" s="160">
        <v>0.12</v>
      </c>
      <c r="J36" s="159">
        <f>ROUND(((SUM(BF93:BF155))*I36),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ROUND((SUM(BG93:BG155)),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ROUND((SUM(BH93:BH155)),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ROUND((SUM(BI93:BI155)),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a přístavba areálu FSV UK v Jinonicích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101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L00 - Měření a regulace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U Kříže 661/8, Praha 5 – Jinonice, 15800</v>
      </c>
      <c r="G56" s="43"/>
      <c r="H56" s="43"/>
      <c r="I56" s="35" t="s">
        <v>23</v>
      </c>
      <c r="J56" s="75" t="str">
        <f>IF(J14="","",J14)</f>
        <v>1. 8. 2024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Fakulta sociálních věd, Univerzita Karlova</v>
      </c>
      <c r="G58" s="43"/>
      <c r="H58" s="43"/>
      <c r="I58" s="35" t="s">
        <v>31</v>
      </c>
      <c r="J58" s="39" t="str">
        <f>E23</f>
        <v>VPÚ DECO PRAHA a.s.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TMI Building s.r.o.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433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434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435</v>
      </c>
      <c r="E66" s="185"/>
      <c r="F66" s="185"/>
      <c r="G66" s="185"/>
      <c r="H66" s="185"/>
      <c r="I66" s="185"/>
      <c r="J66" s="186">
        <f>J96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436</v>
      </c>
      <c r="E67" s="185"/>
      <c r="F67" s="185"/>
      <c r="G67" s="185"/>
      <c r="H67" s="185"/>
      <c r="I67" s="185"/>
      <c r="J67" s="186">
        <f>J111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3"/>
      <c r="C68" s="128"/>
      <c r="D68" s="184" t="s">
        <v>437</v>
      </c>
      <c r="E68" s="185"/>
      <c r="F68" s="185"/>
      <c r="G68" s="185"/>
      <c r="H68" s="185"/>
      <c r="I68" s="185"/>
      <c r="J68" s="186">
        <f>J112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8"/>
      <c r="D69" s="184" t="s">
        <v>438</v>
      </c>
      <c r="E69" s="185"/>
      <c r="F69" s="185"/>
      <c r="G69" s="185"/>
      <c r="H69" s="185"/>
      <c r="I69" s="185"/>
      <c r="J69" s="186">
        <f>J129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3"/>
      <c r="C70" s="128"/>
      <c r="D70" s="184" t="s">
        <v>439</v>
      </c>
      <c r="E70" s="185"/>
      <c r="F70" s="185"/>
      <c r="G70" s="185"/>
      <c r="H70" s="185"/>
      <c r="I70" s="185"/>
      <c r="J70" s="186">
        <f>J130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8"/>
      <c r="D71" s="184" t="s">
        <v>440</v>
      </c>
      <c r="E71" s="185"/>
      <c r="F71" s="185"/>
      <c r="G71" s="185"/>
      <c r="H71" s="185"/>
      <c r="I71" s="185"/>
      <c r="J71" s="186">
        <f>J147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117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Rekonstrukce a přístavba areálu FSV UK v Jinonicích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100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101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102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L00 - Měření a regulace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U Kříže 661/8, Praha 5 – Jinonice, 15800</v>
      </c>
      <c r="G87" s="43"/>
      <c r="H87" s="43"/>
      <c r="I87" s="35" t="s">
        <v>23</v>
      </c>
      <c r="J87" s="75" t="str">
        <f>IF(J14="","",J14)</f>
        <v>1. 8. 2024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Fakulta sociálních věd, Univerzita Karlova</v>
      </c>
      <c r="G89" s="43"/>
      <c r="H89" s="43"/>
      <c r="I89" s="35" t="s">
        <v>31</v>
      </c>
      <c r="J89" s="39" t="str">
        <f>E23</f>
        <v>VPÚ DECO PRAHA a.s.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TMI Building s.r.o.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118</v>
      </c>
      <c r="D92" s="191" t="s">
        <v>57</v>
      </c>
      <c r="E92" s="191" t="s">
        <v>53</v>
      </c>
      <c r="F92" s="191" t="s">
        <v>54</v>
      </c>
      <c r="G92" s="191" t="s">
        <v>119</v>
      </c>
      <c r="H92" s="191" t="s">
        <v>120</v>
      </c>
      <c r="I92" s="191" t="s">
        <v>121</v>
      </c>
      <c r="J92" s="191" t="s">
        <v>107</v>
      </c>
      <c r="K92" s="192" t="s">
        <v>122</v>
      </c>
      <c r="L92" s="193"/>
      <c r="M92" s="95" t="s">
        <v>19</v>
      </c>
      <c r="N92" s="96" t="s">
        <v>42</v>
      </c>
      <c r="O92" s="96" t="s">
        <v>123</v>
      </c>
      <c r="P92" s="96" t="s">
        <v>124</v>
      </c>
      <c r="Q92" s="96" t="s">
        <v>125</v>
      </c>
      <c r="R92" s="96" t="s">
        <v>126</v>
      </c>
      <c r="S92" s="96" t="s">
        <v>127</v>
      </c>
      <c r="T92" s="97" t="s">
        <v>128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129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</f>
        <v>0</v>
      </c>
      <c r="Q93" s="99"/>
      <c r="R93" s="196">
        <f>R94</f>
        <v>0</v>
      </c>
      <c r="S93" s="99"/>
      <c r="T93" s="197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108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441</v>
      </c>
      <c r="F94" s="202" t="s">
        <v>442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72</v>
      </c>
      <c r="AY94" s="210" t="s">
        <v>132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443</v>
      </c>
      <c r="F95" s="213" t="s">
        <v>444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P96+P111+P129+P147</f>
        <v>0</v>
      </c>
      <c r="Q95" s="207"/>
      <c r="R95" s="208">
        <f>R96+R111+R129+R147</f>
        <v>0</v>
      </c>
      <c r="S95" s="207"/>
      <c r="T95" s="209">
        <f>T96+T111+T129+T147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79</v>
      </c>
      <c r="AT95" s="211" t="s">
        <v>71</v>
      </c>
      <c r="AU95" s="211" t="s">
        <v>79</v>
      </c>
      <c r="AY95" s="210" t="s">
        <v>132</v>
      </c>
      <c r="BK95" s="212">
        <f>BK96+BK111+BK129+BK147</f>
        <v>0</v>
      </c>
    </row>
    <row r="96" s="12" customFormat="1" ht="20.88" customHeight="1">
      <c r="A96" s="12"/>
      <c r="B96" s="199"/>
      <c r="C96" s="200"/>
      <c r="D96" s="201" t="s">
        <v>71</v>
      </c>
      <c r="E96" s="213" t="s">
        <v>79</v>
      </c>
      <c r="F96" s="213" t="s">
        <v>445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SUM(P97:P110)</f>
        <v>0</v>
      </c>
      <c r="Q96" s="207"/>
      <c r="R96" s="208">
        <f>SUM(R97:R110)</f>
        <v>0</v>
      </c>
      <c r="S96" s="207"/>
      <c r="T96" s="209">
        <f>SUM(T97:T110)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79</v>
      </c>
      <c r="AT96" s="211" t="s">
        <v>71</v>
      </c>
      <c r="AU96" s="211" t="s">
        <v>81</v>
      </c>
      <c r="AY96" s="210" t="s">
        <v>132</v>
      </c>
      <c r="BK96" s="212">
        <f>SUM(BK97:BK110)</f>
        <v>0</v>
      </c>
    </row>
    <row r="97" s="2" customFormat="1" ht="16.5" customHeight="1">
      <c r="A97" s="41"/>
      <c r="B97" s="42"/>
      <c r="C97" s="215" t="s">
        <v>72</v>
      </c>
      <c r="D97" s="215" t="s">
        <v>135</v>
      </c>
      <c r="E97" s="216" t="s">
        <v>446</v>
      </c>
      <c r="F97" s="217" t="s">
        <v>447</v>
      </c>
      <c r="G97" s="218" t="s">
        <v>138</v>
      </c>
      <c r="H97" s="219">
        <v>100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140</v>
      </c>
      <c r="AT97" s="226" t="s">
        <v>135</v>
      </c>
      <c r="AU97" s="226" t="s">
        <v>161</v>
      </c>
      <c r="AY97" s="20" t="s">
        <v>132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140</v>
      </c>
      <c r="BM97" s="226" t="s">
        <v>140</v>
      </c>
    </row>
    <row r="98" s="2" customFormat="1">
      <c r="A98" s="41"/>
      <c r="B98" s="42"/>
      <c r="C98" s="43"/>
      <c r="D98" s="228" t="s">
        <v>142</v>
      </c>
      <c r="E98" s="43"/>
      <c r="F98" s="229" t="s">
        <v>447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142</v>
      </c>
      <c r="AU98" s="20" t="s">
        <v>161</v>
      </c>
    </row>
    <row r="99" s="2" customFormat="1" ht="16.5" customHeight="1">
      <c r="A99" s="41"/>
      <c r="B99" s="42"/>
      <c r="C99" s="215" t="s">
        <v>72</v>
      </c>
      <c r="D99" s="215" t="s">
        <v>135</v>
      </c>
      <c r="E99" s="216" t="s">
        <v>448</v>
      </c>
      <c r="F99" s="217" t="s">
        <v>449</v>
      </c>
      <c r="G99" s="218" t="s">
        <v>138</v>
      </c>
      <c r="H99" s="219">
        <v>15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140</v>
      </c>
      <c r="AT99" s="226" t="s">
        <v>135</v>
      </c>
      <c r="AU99" s="226" t="s">
        <v>161</v>
      </c>
      <c r="AY99" s="20" t="s">
        <v>132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140</v>
      </c>
      <c r="BM99" s="226" t="s">
        <v>329</v>
      </c>
    </row>
    <row r="100" s="2" customFormat="1">
      <c r="A100" s="41"/>
      <c r="B100" s="42"/>
      <c r="C100" s="43"/>
      <c r="D100" s="228" t="s">
        <v>142</v>
      </c>
      <c r="E100" s="43"/>
      <c r="F100" s="229" t="s">
        <v>449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142</v>
      </c>
      <c r="AU100" s="20" t="s">
        <v>161</v>
      </c>
    </row>
    <row r="101" s="2" customFormat="1" ht="16.5" customHeight="1">
      <c r="A101" s="41"/>
      <c r="B101" s="42"/>
      <c r="C101" s="215" t="s">
        <v>72</v>
      </c>
      <c r="D101" s="215" t="s">
        <v>135</v>
      </c>
      <c r="E101" s="216" t="s">
        <v>450</v>
      </c>
      <c r="F101" s="217" t="s">
        <v>451</v>
      </c>
      <c r="G101" s="218" t="s">
        <v>138</v>
      </c>
      <c r="H101" s="219">
        <v>20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140</v>
      </c>
      <c r="AT101" s="226" t="s">
        <v>135</v>
      </c>
      <c r="AU101" s="226" t="s">
        <v>161</v>
      </c>
      <c r="AY101" s="20" t="s">
        <v>132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140</v>
      </c>
      <c r="BM101" s="226" t="s">
        <v>365</v>
      </c>
    </row>
    <row r="102" s="2" customFormat="1">
      <c r="A102" s="41"/>
      <c r="B102" s="42"/>
      <c r="C102" s="43"/>
      <c r="D102" s="228" t="s">
        <v>142</v>
      </c>
      <c r="E102" s="43"/>
      <c r="F102" s="229" t="s">
        <v>451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142</v>
      </c>
      <c r="AU102" s="20" t="s">
        <v>161</v>
      </c>
    </row>
    <row r="103" s="2" customFormat="1" ht="16.5" customHeight="1">
      <c r="A103" s="41"/>
      <c r="B103" s="42"/>
      <c r="C103" s="215" t="s">
        <v>72</v>
      </c>
      <c r="D103" s="215" t="s">
        <v>135</v>
      </c>
      <c r="E103" s="216" t="s">
        <v>452</v>
      </c>
      <c r="F103" s="217" t="s">
        <v>453</v>
      </c>
      <c r="G103" s="218" t="s">
        <v>400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140</v>
      </c>
      <c r="AT103" s="226" t="s">
        <v>135</v>
      </c>
      <c r="AU103" s="226" t="s">
        <v>161</v>
      </c>
      <c r="AY103" s="20" t="s">
        <v>132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140</v>
      </c>
      <c r="BM103" s="226" t="s">
        <v>380</v>
      </c>
    </row>
    <row r="104" s="2" customFormat="1">
      <c r="A104" s="41"/>
      <c r="B104" s="42"/>
      <c r="C104" s="43"/>
      <c r="D104" s="228" t="s">
        <v>142</v>
      </c>
      <c r="E104" s="43"/>
      <c r="F104" s="229" t="s">
        <v>453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142</v>
      </c>
      <c r="AU104" s="20" t="s">
        <v>161</v>
      </c>
    </row>
    <row r="105" s="2" customFormat="1" ht="16.5" customHeight="1">
      <c r="A105" s="41"/>
      <c r="B105" s="42"/>
      <c r="C105" s="215" t="s">
        <v>72</v>
      </c>
      <c r="D105" s="215" t="s">
        <v>135</v>
      </c>
      <c r="E105" s="216" t="s">
        <v>454</v>
      </c>
      <c r="F105" s="217" t="s">
        <v>455</v>
      </c>
      <c r="G105" s="218" t="s">
        <v>400</v>
      </c>
      <c r="H105" s="219">
        <v>2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140</v>
      </c>
      <c r="AT105" s="226" t="s">
        <v>135</v>
      </c>
      <c r="AU105" s="226" t="s">
        <v>161</v>
      </c>
      <c r="AY105" s="20" t="s">
        <v>132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140</v>
      </c>
      <c r="BM105" s="226" t="s">
        <v>431</v>
      </c>
    </row>
    <row r="106" s="2" customFormat="1">
      <c r="A106" s="41"/>
      <c r="B106" s="42"/>
      <c r="C106" s="43"/>
      <c r="D106" s="228" t="s">
        <v>142</v>
      </c>
      <c r="E106" s="43"/>
      <c r="F106" s="229" t="s">
        <v>455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142</v>
      </c>
      <c r="AU106" s="20" t="s">
        <v>161</v>
      </c>
    </row>
    <row r="107" s="2" customFormat="1" ht="16.5" customHeight="1">
      <c r="A107" s="41"/>
      <c r="B107" s="42"/>
      <c r="C107" s="215" t="s">
        <v>72</v>
      </c>
      <c r="D107" s="215" t="s">
        <v>135</v>
      </c>
      <c r="E107" s="216" t="s">
        <v>456</v>
      </c>
      <c r="F107" s="217" t="s">
        <v>457</v>
      </c>
      <c r="G107" s="218" t="s">
        <v>400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140</v>
      </c>
      <c r="AT107" s="226" t="s">
        <v>135</v>
      </c>
      <c r="AU107" s="226" t="s">
        <v>161</v>
      </c>
      <c r="AY107" s="20" t="s">
        <v>132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140</v>
      </c>
      <c r="BM107" s="226" t="s">
        <v>458</v>
      </c>
    </row>
    <row r="108" s="2" customFormat="1">
      <c r="A108" s="41"/>
      <c r="B108" s="42"/>
      <c r="C108" s="43"/>
      <c r="D108" s="228" t="s">
        <v>142</v>
      </c>
      <c r="E108" s="43"/>
      <c r="F108" s="229" t="s">
        <v>457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142</v>
      </c>
      <c r="AU108" s="20" t="s">
        <v>161</v>
      </c>
    </row>
    <row r="109" s="2" customFormat="1" ht="16.5" customHeight="1">
      <c r="A109" s="41"/>
      <c r="B109" s="42"/>
      <c r="C109" s="215" t="s">
        <v>72</v>
      </c>
      <c r="D109" s="215" t="s">
        <v>135</v>
      </c>
      <c r="E109" s="216" t="s">
        <v>459</v>
      </c>
      <c r="F109" s="217" t="s">
        <v>460</v>
      </c>
      <c r="G109" s="218" t="s">
        <v>400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140</v>
      </c>
      <c r="AT109" s="226" t="s">
        <v>135</v>
      </c>
      <c r="AU109" s="226" t="s">
        <v>161</v>
      </c>
      <c r="AY109" s="20" t="s">
        <v>132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140</v>
      </c>
      <c r="BM109" s="226" t="s">
        <v>461</v>
      </c>
    </row>
    <row r="110" s="2" customFormat="1">
      <c r="A110" s="41"/>
      <c r="B110" s="42"/>
      <c r="C110" s="43"/>
      <c r="D110" s="228" t="s">
        <v>142</v>
      </c>
      <c r="E110" s="43"/>
      <c r="F110" s="229" t="s">
        <v>460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142</v>
      </c>
      <c r="AU110" s="20" t="s">
        <v>161</v>
      </c>
    </row>
    <row r="111" s="12" customFormat="1" ht="20.88" customHeight="1">
      <c r="A111" s="12"/>
      <c r="B111" s="199"/>
      <c r="C111" s="200"/>
      <c r="D111" s="201" t="s">
        <v>71</v>
      </c>
      <c r="E111" s="213" t="s">
        <v>81</v>
      </c>
      <c r="F111" s="213" t="s">
        <v>462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P112</f>
        <v>0</v>
      </c>
      <c r="Q111" s="207"/>
      <c r="R111" s="208">
        <f>R112</f>
        <v>0</v>
      </c>
      <c r="S111" s="207"/>
      <c r="T111" s="209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79</v>
      </c>
      <c r="AT111" s="211" t="s">
        <v>71</v>
      </c>
      <c r="AU111" s="211" t="s">
        <v>81</v>
      </c>
      <c r="AY111" s="210" t="s">
        <v>132</v>
      </c>
      <c r="BK111" s="212">
        <f>BK112</f>
        <v>0</v>
      </c>
    </row>
    <row r="112" s="16" customFormat="1" ht="20.88" customHeight="1">
      <c r="A112" s="16"/>
      <c r="B112" s="281"/>
      <c r="C112" s="282"/>
      <c r="D112" s="283" t="s">
        <v>71</v>
      </c>
      <c r="E112" s="283" t="s">
        <v>463</v>
      </c>
      <c r="F112" s="283" t="s">
        <v>464</v>
      </c>
      <c r="G112" s="282"/>
      <c r="H112" s="282"/>
      <c r="I112" s="284"/>
      <c r="J112" s="285">
        <f>BK112</f>
        <v>0</v>
      </c>
      <c r="K112" s="282"/>
      <c r="L112" s="286"/>
      <c r="M112" s="287"/>
      <c r="N112" s="288"/>
      <c r="O112" s="288"/>
      <c r="P112" s="289">
        <f>SUM(P113:P128)</f>
        <v>0</v>
      </c>
      <c r="Q112" s="288"/>
      <c r="R112" s="289">
        <f>SUM(R113:R128)</f>
        <v>0</v>
      </c>
      <c r="S112" s="288"/>
      <c r="T112" s="290">
        <f>SUM(T113:T128)</f>
        <v>0</v>
      </c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R112" s="291" t="s">
        <v>79</v>
      </c>
      <c r="AT112" s="292" t="s">
        <v>71</v>
      </c>
      <c r="AU112" s="292" t="s">
        <v>161</v>
      </c>
      <c r="AY112" s="291" t="s">
        <v>132</v>
      </c>
      <c r="BK112" s="293">
        <f>SUM(BK113:BK128)</f>
        <v>0</v>
      </c>
    </row>
    <row r="113" s="2" customFormat="1" ht="16.5" customHeight="1">
      <c r="A113" s="41"/>
      <c r="B113" s="42"/>
      <c r="C113" s="215" t="s">
        <v>72</v>
      </c>
      <c r="D113" s="215" t="s">
        <v>135</v>
      </c>
      <c r="E113" s="216" t="s">
        <v>465</v>
      </c>
      <c r="F113" s="217" t="s">
        <v>466</v>
      </c>
      <c r="G113" s="218" t="s">
        <v>400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140</v>
      </c>
      <c r="AT113" s="226" t="s">
        <v>135</v>
      </c>
      <c r="AU113" s="226" t="s">
        <v>140</v>
      </c>
      <c r="AY113" s="20" t="s">
        <v>132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140</v>
      </c>
      <c r="BM113" s="226" t="s">
        <v>467</v>
      </c>
    </row>
    <row r="114" s="2" customFormat="1">
      <c r="A114" s="41"/>
      <c r="B114" s="42"/>
      <c r="C114" s="43"/>
      <c r="D114" s="228" t="s">
        <v>142</v>
      </c>
      <c r="E114" s="43"/>
      <c r="F114" s="229" t="s">
        <v>466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142</v>
      </c>
      <c r="AU114" s="20" t="s">
        <v>140</v>
      </c>
    </row>
    <row r="115" s="2" customFormat="1" ht="16.5" customHeight="1">
      <c r="A115" s="41"/>
      <c r="B115" s="42"/>
      <c r="C115" s="215" t="s">
        <v>72</v>
      </c>
      <c r="D115" s="215" t="s">
        <v>135</v>
      </c>
      <c r="E115" s="216" t="s">
        <v>468</v>
      </c>
      <c r="F115" s="217" t="s">
        <v>469</v>
      </c>
      <c r="G115" s="218" t="s">
        <v>400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140</v>
      </c>
      <c r="AT115" s="226" t="s">
        <v>135</v>
      </c>
      <c r="AU115" s="226" t="s">
        <v>140</v>
      </c>
      <c r="AY115" s="20" t="s">
        <v>132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140</v>
      </c>
      <c r="BM115" s="226" t="s">
        <v>470</v>
      </c>
    </row>
    <row r="116" s="2" customFormat="1">
      <c r="A116" s="41"/>
      <c r="B116" s="42"/>
      <c r="C116" s="43"/>
      <c r="D116" s="228" t="s">
        <v>142</v>
      </c>
      <c r="E116" s="43"/>
      <c r="F116" s="229" t="s">
        <v>469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142</v>
      </c>
      <c r="AU116" s="20" t="s">
        <v>140</v>
      </c>
    </row>
    <row r="117" s="2" customFormat="1" ht="16.5" customHeight="1">
      <c r="A117" s="41"/>
      <c r="B117" s="42"/>
      <c r="C117" s="215" t="s">
        <v>72</v>
      </c>
      <c r="D117" s="215" t="s">
        <v>135</v>
      </c>
      <c r="E117" s="216" t="s">
        <v>471</v>
      </c>
      <c r="F117" s="217" t="s">
        <v>472</v>
      </c>
      <c r="G117" s="218" t="s">
        <v>400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140</v>
      </c>
      <c r="AT117" s="226" t="s">
        <v>135</v>
      </c>
      <c r="AU117" s="226" t="s">
        <v>140</v>
      </c>
      <c r="AY117" s="20" t="s">
        <v>132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140</v>
      </c>
      <c r="BM117" s="226" t="s">
        <v>473</v>
      </c>
    </row>
    <row r="118" s="2" customFormat="1">
      <c r="A118" s="41"/>
      <c r="B118" s="42"/>
      <c r="C118" s="43"/>
      <c r="D118" s="228" t="s">
        <v>142</v>
      </c>
      <c r="E118" s="43"/>
      <c r="F118" s="229" t="s">
        <v>472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142</v>
      </c>
      <c r="AU118" s="20" t="s">
        <v>140</v>
      </c>
    </row>
    <row r="119" s="2" customFormat="1" ht="16.5" customHeight="1">
      <c r="A119" s="41"/>
      <c r="B119" s="42"/>
      <c r="C119" s="215" t="s">
        <v>72</v>
      </c>
      <c r="D119" s="215" t="s">
        <v>135</v>
      </c>
      <c r="E119" s="216" t="s">
        <v>474</v>
      </c>
      <c r="F119" s="217" t="s">
        <v>475</v>
      </c>
      <c r="G119" s="218" t="s">
        <v>476</v>
      </c>
      <c r="H119" s="219">
        <v>5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140</v>
      </c>
      <c r="AT119" s="226" t="s">
        <v>135</v>
      </c>
      <c r="AU119" s="226" t="s">
        <v>140</v>
      </c>
      <c r="AY119" s="20" t="s">
        <v>132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140</v>
      </c>
      <c r="BM119" s="226" t="s">
        <v>477</v>
      </c>
    </row>
    <row r="120" s="2" customFormat="1">
      <c r="A120" s="41"/>
      <c r="B120" s="42"/>
      <c r="C120" s="43"/>
      <c r="D120" s="228" t="s">
        <v>142</v>
      </c>
      <c r="E120" s="43"/>
      <c r="F120" s="229" t="s">
        <v>475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142</v>
      </c>
      <c r="AU120" s="20" t="s">
        <v>140</v>
      </c>
    </row>
    <row r="121" s="2" customFormat="1" ht="16.5" customHeight="1">
      <c r="A121" s="41"/>
      <c r="B121" s="42"/>
      <c r="C121" s="215" t="s">
        <v>72</v>
      </c>
      <c r="D121" s="215" t="s">
        <v>135</v>
      </c>
      <c r="E121" s="216" t="s">
        <v>478</v>
      </c>
      <c r="F121" s="217" t="s">
        <v>479</v>
      </c>
      <c r="G121" s="218" t="s">
        <v>476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140</v>
      </c>
      <c r="AT121" s="226" t="s">
        <v>135</v>
      </c>
      <c r="AU121" s="226" t="s">
        <v>140</v>
      </c>
      <c r="AY121" s="20" t="s">
        <v>132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140</v>
      </c>
      <c r="BM121" s="226" t="s">
        <v>480</v>
      </c>
    </row>
    <row r="122" s="2" customFormat="1">
      <c r="A122" s="41"/>
      <c r="B122" s="42"/>
      <c r="C122" s="43"/>
      <c r="D122" s="228" t="s">
        <v>142</v>
      </c>
      <c r="E122" s="43"/>
      <c r="F122" s="229" t="s">
        <v>479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142</v>
      </c>
      <c r="AU122" s="20" t="s">
        <v>140</v>
      </c>
    </row>
    <row r="123" s="2" customFormat="1" ht="16.5" customHeight="1">
      <c r="A123" s="41"/>
      <c r="B123" s="42"/>
      <c r="C123" s="215" t="s">
        <v>72</v>
      </c>
      <c r="D123" s="215" t="s">
        <v>135</v>
      </c>
      <c r="E123" s="216" t="s">
        <v>481</v>
      </c>
      <c r="F123" s="217" t="s">
        <v>482</v>
      </c>
      <c r="G123" s="218" t="s">
        <v>476</v>
      </c>
      <c r="H123" s="219">
        <v>6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140</v>
      </c>
      <c r="AT123" s="226" t="s">
        <v>135</v>
      </c>
      <c r="AU123" s="226" t="s">
        <v>140</v>
      </c>
      <c r="AY123" s="20" t="s">
        <v>132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140</v>
      </c>
      <c r="BM123" s="226" t="s">
        <v>483</v>
      </c>
    </row>
    <row r="124" s="2" customFormat="1">
      <c r="A124" s="41"/>
      <c r="B124" s="42"/>
      <c r="C124" s="43"/>
      <c r="D124" s="228" t="s">
        <v>142</v>
      </c>
      <c r="E124" s="43"/>
      <c r="F124" s="229" t="s">
        <v>482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142</v>
      </c>
      <c r="AU124" s="20" t="s">
        <v>140</v>
      </c>
    </row>
    <row r="125" s="2" customFormat="1" ht="16.5" customHeight="1">
      <c r="A125" s="41"/>
      <c r="B125" s="42"/>
      <c r="C125" s="215" t="s">
        <v>72</v>
      </c>
      <c r="D125" s="215" t="s">
        <v>135</v>
      </c>
      <c r="E125" s="216" t="s">
        <v>484</v>
      </c>
      <c r="F125" s="217" t="s">
        <v>485</v>
      </c>
      <c r="G125" s="218" t="s">
        <v>400</v>
      </c>
      <c r="H125" s="219">
        <v>8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140</v>
      </c>
      <c r="AT125" s="226" t="s">
        <v>135</v>
      </c>
      <c r="AU125" s="226" t="s">
        <v>140</v>
      </c>
      <c r="AY125" s="20" t="s">
        <v>132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140</v>
      </c>
      <c r="BM125" s="226" t="s">
        <v>486</v>
      </c>
    </row>
    <row r="126" s="2" customFormat="1">
      <c r="A126" s="41"/>
      <c r="B126" s="42"/>
      <c r="C126" s="43"/>
      <c r="D126" s="228" t="s">
        <v>142</v>
      </c>
      <c r="E126" s="43"/>
      <c r="F126" s="229" t="s">
        <v>485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142</v>
      </c>
      <c r="AU126" s="20" t="s">
        <v>140</v>
      </c>
    </row>
    <row r="127" s="2" customFormat="1" ht="16.5" customHeight="1">
      <c r="A127" s="41"/>
      <c r="B127" s="42"/>
      <c r="C127" s="215" t="s">
        <v>72</v>
      </c>
      <c r="D127" s="215" t="s">
        <v>135</v>
      </c>
      <c r="E127" s="216" t="s">
        <v>487</v>
      </c>
      <c r="F127" s="217" t="s">
        <v>488</v>
      </c>
      <c r="G127" s="218" t="s">
        <v>400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140</v>
      </c>
      <c r="AT127" s="226" t="s">
        <v>135</v>
      </c>
      <c r="AU127" s="226" t="s">
        <v>140</v>
      </c>
      <c r="AY127" s="20" t="s">
        <v>132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140</v>
      </c>
      <c r="BM127" s="226" t="s">
        <v>489</v>
      </c>
    </row>
    <row r="128" s="2" customFormat="1">
      <c r="A128" s="41"/>
      <c r="B128" s="42"/>
      <c r="C128" s="43"/>
      <c r="D128" s="228" t="s">
        <v>142</v>
      </c>
      <c r="E128" s="43"/>
      <c r="F128" s="229" t="s">
        <v>488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142</v>
      </c>
      <c r="AU128" s="20" t="s">
        <v>140</v>
      </c>
    </row>
    <row r="129" s="12" customFormat="1" ht="20.88" customHeight="1">
      <c r="A129" s="12"/>
      <c r="B129" s="199"/>
      <c r="C129" s="200"/>
      <c r="D129" s="201" t="s">
        <v>71</v>
      </c>
      <c r="E129" s="213" t="s">
        <v>161</v>
      </c>
      <c r="F129" s="213" t="s">
        <v>490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P130</f>
        <v>0</v>
      </c>
      <c r="Q129" s="207"/>
      <c r="R129" s="208">
        <f>R130</f>
        <v>0</v>
      </c>
      <c r="S129" s="207"/>
      <c r="T129" s="20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79</v>
      </c>
      <c r="AT129" s="211" t="s">
        <v>71</v>
      </c>
      <c r="AU129" s="211" t="s">
        <v>81</v>
      </c>
      <c r="AY129" s="210" t="s">
        <v>132</v>
      </c>
      <c r="BK129" s="212">
        <f>BK130</f>
        <v>0</v>
      </c>
    </row>
    <row r="130" s="16" customFormat="1" ht="20.88" customHeight="1">
      <c r="A130" s="16"/>
      <c r="B130" s="281"/>
      <c r="C130" s="282"/>
      <c r="D130" s="283" t="s">
        <v>71</v>
      </c>
      <c r="E130" s="283" t="s">
        <v>491</v>
      </c>
      <c r="F130" s="283" t="s">
        <v>464</v>
      </c>
      <c r="G130" s="282"/>
      <c r="H130" s="282"/>
      <c r="I130" s="284"/>
      <c r="J130" s="285">
        <f>BK130</f>
        <v>0</v>
      </c>
      <c r="K130" s="282"/>
      <c r="L130" s="286"/>
      <c r="M130" s="287"/>
      <c r="N130" s="288"/>
      <c r="O130" s="288"/>
      <c r="P130" s="289">
        <f>SUM(P131:P146)</f>
        <v>0</v>
      </c>
      <c r="Q130" s="288"/>
      <c r="R130" s="289">
        <f>SUM(R131:R146)</f>
        <v>0</v>
      </c>
      <c r="S130" s="288"/>
      <c r="T130" s="290">
        <f>SUM(T131:T146)</f>
        <v>0</v>
      </c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R130" s="291" t="s">
        <v>79</v>
      </c>
      <c r="AT130" s="292" t="s">
        <v>71</v>
      </c>
      <c r="AU130" s="292" t="s">
        <v>161</v>
      </c>
      <c r="AY130" s="291" t="s">
        <v>132</v>
      </c>
      <c r="BK130" s="293">
        <f>SUM(BK131:BK146)</f>
        <v>0</v>
      </c>
    </row>
    <row r="131" s="2" customFormat="1" ht="16.5" customHeight="1">
      <c r="A131" s="41"/>
      <c r="B131" s="42"/>
      <c r="C131" s="215" t="s">
        <v>72</v>
      </c>
      <c r="D131" s="215" t="s">
        <v>135</v>
      </c>
      <c r="E131" s="216" t="s">
        <v>492</v>
      </c>
      <c r="F131" s="217" t="s">
        <v>466</v>
      </c>
      <c r="G131" s="218" t="s">
        <v>400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140</v>
      </c>
      <c r="AT131" s="226" t="s">
        <v>135</v>
      </c>
      <c r="AU131" s="226" t="s">
        <v>140</v>
      </c>
      <c r="AY131" s="20" t="s">
        <v>132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140</v>
      </c>
      <c r="BM131" s="226" t="s">
        <v>493</v>
      </c>
    </row>
    <row r="132" s="2" customFormat="1">
      <c r="A132" s="41"/>
      <c r="B132" s="42"/>
      <c r="C132" s="43"/>
      <c r="D132" s="228" t="s">
        <v>142</v>
      </c>
      <c r="E132" s="43"/>
      <c r="F132" s="229" t="s">
        <v>466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142</v>
      </c>
      <c r="AU132" s="20" t="s">
        <v>140</v>
      </c>
    </row>
    <row r="133" s="2" customFormat="1" ht="16.5" customHeight="1">
      <c r="A133" s="41"/>
      <c r="B133" s="42"/>
      <c r="C133" s="215" t="s">
        <v>72</v>
      </c>
      <c r="D133" s="215" t="s">
        <v>135</v>
      </c>
      <c r="E133" s="216" t="s">
        <v>494</v>
      </c>
      <c r="F133" s="217" t="s">
        <v>469</v>
      </c>
      <c r="G133" s="218" t="s">
        <v>400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140</v>
      </c>
      <c r="AT133" s="226" t="s">
        <v>135</v>
      </c>
      <c r="AU133" s="226" t="s">
        <v>140</v>
      </c>
      <c r="AY133" s="20" t="s">
        <v>132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140</v>
      </c>
      <c r="BM133" s="226" t="s">
        <v>495</v>
      </c>
    </row>
    <row r="134" s="2" customFormat="1">
      <c r="A134" s="41"/>
      <c r="B134" s="42"/>
      <c r="C134" s="43"/>
      <c r="D134" s="228" t="s">
        <v>142</v>
      </c>
      <c r="E134" s="43"/>
      <c r="F134" s="229" t="s">
        <v>469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142</v>
      </c>
      <c r="AU134" s="20" t="s">
        <v>140</v>
      </c>
    </row>
    <row r="135" s="2" customFormat="1" ht="16.5" customHeight="1">
      <c r="A135" s="41"/>
      <c r="B135" s="42"/>
      <c r="C135" s="215" t="s">
        <v>72</v>
      </c>
      <c r="D135" s="215" t="s">
        <v>135</v>
      </c>
      <c r="E135" s="216" t="s">
        <v>496</v>
      </c>
      <c r="F135" s="217" t="s">
        <v>472</v>
      </c>
      <c r="G135" s="218" t="s">
        <v>400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140</v>
      </c>
      <c r="AT135" s="226" t="s">
        <v>135</v>
      </c>
      <c r="AU135" s="226" t="s">
        <v>140</v>
      </c>
      <c r="AY135" s="20" t="s">
        <v>132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140</v>
      </c>
      <c r="BM135" s="226" t="s">
        <v>497</v>
      </c>
    </row>
    <row r="136" s="2" customFormat="1">
      <c r="A136" s="41"/>
      <c r="B136" s="42"/>
      <c r="C136" s="43"/>
      <c r="D136" s="228" t="s">
        <v>142</v>
      </c>
      <c r="E136" s="43"/>
      <c r="F136" s="229" t="s">
        <v>472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142</v>
      </c>
      <c r="AU136" s="20" t="s">
        <v>140</v>
      </c>
    </row>
    <row r="137" s="2" customFormat="1" ht="16.5" customHeight="1">
      <c r="A137" s="41"/>
      <c r="B137" s="42"/>
      <c r="C137" s="215" t="s">
        <v>72</v>
      </c>
      <c r="D137" s="215" t="s">
        <v>135</v>
      </c>
      <c r="E137" s="216" t="s">
        <v>498</v>
      </c>
      <c r="F137" s="217" t="s">
        <v>475</v>
      </c>
      <c r="G137" s="218" t="s">
        <v>476</v>
      </c>
      <c r="H137" s="219">
        <v>5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140</v>
      </c>
      <c r="AT137" s="226" t="s">
        <v>135</v>
      </c>
      <c r="AU137" s="226" t="s">
        <v>140</v>
      </c>
      <c r="AY137" s="20" t="s">
        <v>132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140</v>
      </c>
      <c r="BM137" s="226" t="s">
        <v>499</v>
      </c>
    </row>
    <row r="138" s="2" customFormat="1">
      <c r="A138" s="41"/>
      <c r="B138" s="42"/>
      <c r="C138" s="43"/>
      <c r="D138" s="228" t="s">
        <v>142</v>
      </c>
      <c r="E138" s="43"/>
      <c r="F138" s="229" t="s">
        <v>475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142</v>
      </c>
      <c r="AU138" s="20" t="s">
        <v>140</v>
      </c>
    </row>
    <row r="139" s="2" customFormat="1" ht="16.5" customHeight="1">
      <c r="A139" s="41"/>
      <c r="B139" s="42"/>
      <c r="C139" s="215" t="s">
        <v>72</v>
      </c>
      <c r="D139" s="215" t="s">
        <v>135</v>
      </c>
      <c r="E139" s="216" t="s">
        <v>500</v>
      </c>
      <c r="F139" s="217" t="s">
        <v>479</v>
      </c>
      <c r="G139" s="218" t="s">
        <v>476</v>
      </c>
      <c r="H139" s="219">
        <v>5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140</v>
      </c>
      <c r="AT139" s="226" t="s">
        <v>135</v>
      </c>
      <c r="AU139" s="226" t="s">
        <v>140</v>
      </c>
      <c r="AY139" s="20" t="s">
        <v>132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140</v>
      </c>
      <c r="BM139" s="226" t="s">
        <v>501</v>
      </c>
    </row>
    <row r="140" s="2" customFormat="1">
      <c r="A140" s="41"/>
      <c r="B140" s="42"/>
      <c r="C140" s="43"/>
      <c r="D140" s="228" t="s">
        <v>142</v>
      </c>
      <c r="E140" s="43"/>
      <c r="F140" s="229" t="s">
        <v>479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142</v>
      </c>
      <c r="AU140" s="20" t="s">
        <v>140</v>
      </c>
    </row>
    <row r="141" s="2" customFormat="1" ht="16.5" customHeight="1">
      <c r="A141" s="41"/>
      <c r="B141" s="42"/>
      <c r="C141" s="215" t="s">
        <v>72</v>
      </c>
      <c r="D141" s="215" t="s">
        <v>135</v>
      </c>
      <c r="E141" s="216" t="s">
        <v>502</v>
      </c>
      <c r="F141" s="217" t="s">
        <v>482</v>
      </c>
      <c r="G141" s="218" t="s">
        <v>476</v>
      </c>
      <c r="H141" s="219">
        <v>6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140</v>
      </c>
      <c r="AT141" s="226" t="s">
        <v>135</v>
      </c>
      <c r="AU141" s="226" t="s">
        <v>140</v>
      </c>
      <c r="AY141" s="20" t="s">
        <v>132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140</v>
      </c>
      <c r="BM141" s="226" t="s">
        <v>503</v>
      </c>
    </row>
    <row r="142" s="2" customFormat="1">
      <c r="A142" s="41"/>
      <c r="B142" s="42"/>
      <c r="C142" s="43"/>
      <c r="D142" s="228" t="s">
        <v>142</v>
      </c>
      <c r="E142" s="43"/>
      <c r="F142" s="229" t="s">
        <v>482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142</v>
      </c>
      <c r="AU142" s="20" t="s">
        <v>140</v>
      </c>
    </row>
    <row r="143" s="2" customFormat="1" ht="16.5" customHeight="1">
      <c r="A143" s="41"/>
      <c r="B143" s="42"/>
      <c r="C143" s="215" t="s">
        <v>72</v>
      </c>
      <c r="D143" s="215" t="s">
        <v>135</v>
      </c>
      <c r="E143" s="216" t="s">
        <v>504</v>
      </c>
      <c r="F143" s="217" t="s">
        <v>485</v>
      </c>
      <c r="G143" s="218" t="s">
        <v>400</v>
      </c>
      <c r="H143" s="219">
        <v>8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140</v>
      </c>
      <c r="AT143" s="226" t="s">
        <v>135</v>
      </c>
      <c r="AU143" s="226" t="s">
        <v>140</v>
      </c>
      <c r="AY143" s="20" t="s">
        <v>132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140</v>
      </c>
      <c r="BM143" s="226" t="s">
        <v>505</v>
      </c>
    </row>
    <row r="144" s="2" customFormat="1">
      <c r="A144" s="41"/>
      <c r="B144" s="42"/>
      <c r="C144" s="43"/>
      <c r="D144" s="228" t="s">
        <v>142</v>
      </c>
      <c r="E144" s="43"/>
      <c r="F144" s="229" t="s">
        <v>485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142</v>
      </c>
      <c r="AU144" s="20" t="s">
        <v>140</v>
      </c>
    </row>
    <row r="145" s="2" customFormat="1" ht="16.5" customHeight="1">
      <c r="A145" s="41"/>
      <c r="B145" s="42"/>
      <c r="C145" s="215" t="s">
        <v>72</v>
      </c>
      <c r="D145" s="215" t="s">
        <v>135</v>
      </c>
      <c r="E145" s="216" t="s">
        <v>506</v>
      </c>
      <c r="F145" s="217" t="s">
        <v>488</v>
      </c>
      <c r="G145" s="218" t="s">
        <v>400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140</v>
      </c>
      <c r="AT145" s="226" t="s">
        <v>135</v>
      </c>
      <c r="AU145" s="226" t="s">
        <v>140</v>
      </c>
      <c r="AY145" s="20" t="s">
        <v>132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140</v>
      </c>
      <c r="BM145" s="226" t="s">
        <v>507</v>
      </c>
    </row>
    <row r="146" s="2" customFormat="1">
      <c r="A146" s="41"/>
      <c r="B146" s="42"/>
      <c r="C146" s="43"/>
      <c r="D146" s="228" t="s">
        <v>142</v>
      </c>
      <c r="E146" s="43"/>
      <c r="F146" s="229" t="s">
        <v>488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142</v>
      </c>
      <c r="AU146" s="20" t="s">
        <v>140</v>
      </c>
    </row>
    <row r="147" s="12" customFormat="1" ht="20.88" customHeight="1">
      <c r="A147" s="12"/>
      <c r="B147" s="199"/>
      <c r="C147" s="200"/>
      <c r="D147" s="201" t="s">
        <v>71</v>
      </c>
      <c r="E147" s="213" t="s">
        <v>140</v>
      </c>
      <c r="F147" s="213" t="s">
        <v>508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SUM(P148:P155)</f>
        <v>0</v>
      </c>
      <c r="Q147" s="207"/>
      <c r="R147" s="208">
        <f>SUM(R148:R155)</f>
        <v>0</v>
      </c>
      <c r="S147" s="207"/>
      <c r="T147" s="209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79</v>
      </c>
      <c r="AT147" s="211" t="s">
        <v>71</v>
      </c>
      <c r="AU147" s="211" t="s">
        <v>81</v>
      </c>
      <c r="AY147" s="210" t="s">
        <v>132</v>
      </c>
      <c r="BK147" s="212">
        <f>SUM(BK148:BK155)</f>
        <v>0</v>
      </c>
    </row>
    <row r="148" s="2" customFormat="1" ht="16.5" customHeight="1">
      <c r="A148" s="41"/>
      <c r="B148" s="42"/>
      <c r="C148" s="215" t="s">
        <v>72</v>
      </c>
      <c r="D148" s="215" t="s">
        <v>135</v>
      </c>
      <c r="E148" s="216" t="s">
        <v>509</v>
      </c>
      <c r="F148" s="217" t="s">
        <v>510</v>
      </c>
      <c r="G148" s="218" t="s">
        <v>511</v>
      </c>
      <c r="H148" s="219">
        <v>5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140</v>
      </c>
      <c r="AT148" s="226" t="s">
        <v>135</v>
      </c>
      <c r="AU148" s="226" t="s">
        <v>161</v>
      </c>
      <c r="AY148" s="20" t="s">
        <v>132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140</v>
      </c>
      <c r="BM148" s="226" t="s">
        <v>512</v>
      </c>
    </row>
    <row r="149" s="2" customFormat="1">
      <c r="A149" s="41"/>
      <c r="B149" s="42"/>
      <c r="C149" s="43"/>
      <c r="D149" s="228" t="s">
        <v>142</v>
      </c>
      <c r="E149" s="43"/>
      <c r="F149" s="229" t="s">
        <v>510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142</v>
      </c>
      <c r="AU149" s="20" t="s">
        <v>161</v>
      </c>
    </row>
    <row r="150" s="2" customFormat="1" ht="16.5" customHeight="1">
      <c r="A150" s="41"/>
      <c r="B150" s="42"/>
      <c r="C150" s="215" t="s">
        <v>72</v>
      </c>
      <c r="D150" s="215" t="s">
        <v>135</v>
      </c>
      <c r="E150" s="216" t="s">
        <v>513</v>
      </c>
      <c r="F150" s="217" t="s">
        <v>514</v>
      </c>
      <c r="G150" s="218" t="s">
        <v>511</v>
      </c>
      <c r="H150" s="219">
        <v>2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140</v>
      </c>
      <c r="AT150" s="226" t="s">
        <v>135</v>
      </c>
      <c r="AU150" s="226" t="s">
        <v>161</v>
      </c>
      <c r="AY150" s="20" t="s">
        <v>132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140</v>
      </c>
      <c r="BM150" s="226" t="s">
        <v>515</v>
      </c>
    </row>
    <row r="151" s="2" customFormat="1">
      <c r="A151" s="41"/>
      <c r="B151" s="42"/>
      <c r="C151" s="43"/>
      <c r="D151" s="228" t="s">
        <v>142</v>
      </c>
      <c r="E151" s="43"/>
      <c r="F151" s="229" t="s">
        <v>514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142</v>
      </c>
      <c r="AU151" s="20" t="s">
        <v>161</v>
      </c>
    </row>
    <row r="152" s="2" customFormat="1" ht="16.5" customHeight="1">
      <c r="A152" s="41"/>
      <c r="B152" s="42"/>
      <c r="C152" s="215" t="s">
        <v>72</v>
      </c>
      <c r="D152" s="215" t="s">
        <v>135</v>
      </c>
      <c r="E152" s="216" t="s">
        <v>516</v>
      </c>
      <c r="F152" s="217" t="s">
        <v>517</v>
      </c>
      <c r="G152" s="218" t="s">
        <v>511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140</v>
      </c>
      <c r="AT152" s="226" t="s">
        <v>135</v>
      </c>
      <c r="AU152" s="226" t="s">
        <v>161</v>
      </c>
      <c r="AY152" s="20" t="s">
        <v>132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140</v>
      </c>
      <c r="BM152" s="226" t="s">
        <v>518</v>
      </c>
    </row>
    <row r="153" s="2" customFormat="1">
      <c r="A153" s="41"/>
      <c r="B153" s="42"/>
      <c r="C153" s="43"/>
      <c r="D153" s="228" t="s">
        <v>142</v>
      </c>
      <c r="E153" s="43"/>
      <c r="F153" s="229" t="s">
        <v>517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142</v>
      </c>
      <c r="AU153" s="20" t="s">
        <v>161</v>
      </c>
    </row>
    <row r="154" s="2" customFormat="1" ht="16.5" customHeight="1">
      <c r="A154" s="41"/>
      <c r="B154" s="42"/>
      <c r="C154" s="215" t="s">
        <v>72</v>
      </c>
      <c r="D154" s="215" t="s">
        <v>135</v>
      </c>
      <c r="E154" s="216" t="s">
        <v>519</v>
      </c>
      <c r="F154" s="217" t="s">
        <v>520</v>
      </c>
      <c r="G154" s="218" t="s">
        <v>400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140</v>
      </c>
      <c r="AT154" s="226" t="s">
        <v>135</v>
      </c>
      <c r="AU154" s="226" t="s">
        <v>161</v>
      </c>
      <c r="AY154" s="20" t="s">
        <v>132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140</v>
      </c>
      <c r="BM154" s="226" t="s">
        <v>521</v>
      </c>
    </row>
    <row r="155" s="2" customFormat="1">
      <c r="A155" s="41"/>
      <c r="B155" s="42"/>
      <c r="C155" s="43"/>
      <c r="D155" s="228" t="s">
        <v>142</v>
      </c>
      <c r="E155" s="43"/>
      <c r="F155" s="229" t="s">
        <v>520</v>
      </c>
      <c r="G155" s="43"/>
      <c r="H155" s="43"/>
      <c r="I155" s="230"/>
      <c r="J155" s="43"/>
      <c r="K155" s="43"/>
      <c r="L155" s="47"/>
      <c r="M155" s="277"/>
      <c r="N155" s="278"/>
      <c r="O155" s="279"/>
      <c r="P155" s="279"/>
      <c r="Q155" s="279"/>
      <c r="R155" s="279"/>
      <c r="S155" s="279"/>
      <c r="T155" s="280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142</v>
      </c>
      <c r="AU155" s="20" t="s">
        <v>161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NewsgDlmOHCbeslwdBOasUpNTpkLEGenYj21Zp+7ZZl/DZh6zr/B23rHCFTF9jjL15hQaXmnh7H92MhvSGdZ+w==" hashValue="nqkcQWG8DABslUxivKcHZ4TBDw9YlZsU4VNt3QsgOe5hAInsdEQLOgcDnEzxOS9Kx44qbM65KnYZ7UeAbpiYLw==" algorithmName="SHA-512" password="CC35"/>
  <autoFilter ref="C92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99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Rekonstrukce a přístavba areálu FSV UK v Jinonicích</v>
      </c>
      <c r="F7" s="145"/>
      <c r="G7" s="145"/>
      <c r="H7" s="145"/>
      <c r="L7" s="23"/>
    </row>
    <row r="8" s="1" customFormat="1" ht="12" customHeight="1">
      <c r="B8" s="23"/>
      <c r="D8" s="145" t="s">
        <v>100</v>
      </c>
      <c r="L8" s="23"/>
    </row>
    <row r="9" s="2" customFormat="1" ht="16.5" customHeight="1">
      <c r="A9" s="41"/>
      <c r="B9" s="47"/>
      <c r="C9" s="41"/>
      <c r="D9" s="41"/>
      <c r="E9" s="146" t="s">
        <v>101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104</v>
      </c>
      <c r="G14" s="41"/>
      <c r="H14" s="41"/>
      <c r="I14" s="145" t="s">
        <v>23</v>
      </c>
      <c r="J14" s="149" t="str">
        <f>'Rekapitulace stavby'!AN8</f>
        <v>1. 8. 2024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37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ROUND((SUM(BE93:BE187)),  2)</f>
        <v>0</v>
      </c>
      <c r="G35" s="41"/>
      <c r="H35" s="41"/>
      <c r="I35" s="160">
        <v>0.20999999999999999</v>
      </c>
      <c r="J35" s="159">
        <f>ROUND(((SUM(BE93:BE187))*I35),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ROUND((SUM(BF93:BF187)),  2)</f>
        <v>0</v>
      </c>
      <c r="G36" s="41"/>
      <c r="H36" s="41"/>
      <c r="I36" s="160">
        <v>0.12</v>
      </c>
      <c r="J36" s="159">
        <f>ROUND(((SUM(BF93:BF187))*I36),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ROUND((SUM(BG93:BG187)),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ROUND((SUM(BH93:BH187)),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ROUND((SUM(BI93:BI187)),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a přístavba areálu FSV UK v Jinonicích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101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S00 - FVE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U Kříže 661/8, Praha 5 – Jinonice, 15800</v>
      </c>
      <c r="G56" s="43"/>
      <c r="H56" s="43"/>
      <c r="I56" s="35" t="s">
        <v>23</v>
      </c>
      <c r="J56" s="75" t="str">
        <f>IF(J14="","",J14)</f>
        <v>1. 8. 2024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Fakulta sociálních věd, Univerzita Karlova</v>
      </c>
      <c r="G58" s="43"/>
      <c r="H58" s="43"/>
      <c r="I58" s="35" t="s">
        <v>31</v>
      </c>
      <c r="J58" s="39" t="str">
        <f>E23</f>
        <v>VPÚ DECO PRAHA a.s.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TMI Building s.r.o.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523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524</v>
      </c>
      <c r="E65" s="180"/>
      <c r="F65" s="180"/>
      <c r="G65" s="180"/>
      <c r="H65" s="180"/>
      <c r="I65" s="180"/>
      <c r="J65" s="181">
        <f>J103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525</v>
      </c>
      <c r="E66" s="180"/>
      <c r="F66" s="180"/>
      <c r="G66" s="180"/>
      <c r="H66" s="180"/>
      <c r="I66" s="180"/>
      <c r="J66" s="181">
        <f>J106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526</v>
      </c>
      <c r="E67" s="180"/>
      <c r="F67" s="180"/>
      <c r="G67" s="180"/>
      <c r="H67" s="180"/>
      <c r="I67" s="180"/>
      <c r="J67" s="181">
        <f>J133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527</v>
      </c>
      <c r="E68" s="180"/>
      <c r="F68" s="180"/>
      <c r="G68" s="180"/>
      <c r="H68" s="180"/>
      <c r="I68" s="180"/>
      <c r="J68" s="181">
        <f>J136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528</v>
      </c>
      <c r="E69" s="180"/>
      <c r="F69" s="180"/>
      <c r="G69" s="180"/>
      <c r="H69" s="180"/>
      <c r="I69" s="180"/>
      <c r="J69" s="181">
        <f>J157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529</v>
      </c>
      <c r="E70" s="180"/>
      <c r="F70" s="180"/>
      <c r="G70" s="180"/>
      <c r="H70" s="180"/>
      <c r="I70" s="180"/>
      <c r="J70" s="181">
        <f>J166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530</v>
      </c>
      <c r="E71" s="180"/>
      <c r="F71" s="180"/>
      <c r="G71" s="180"/>
      <c r="H71" s="180"/>
      <c r="I71" s="180"/>
      <c r="J71" s="181">
        <f>J181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117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Rekonstrukce a přístavba areálu FSV UK v Jinonicích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100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101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102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S00 - FVE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U Kříže 661/8, Praha 5 – Jinonice, 15800</v>
      </c>
      <c r="G87" s="43"/>
      <c r="H87" s="43"/>
      <c r="I87" s="35" t="s">
        <v>23</v>
      </c>
      <c r="J87" s="75" t="str">
        <f>IF(J14="","",J14)</f>
        <v>1. 8. 2024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Fakulta sociálních věd, Univerzita Karlova</v>
      </c>
      <c r="G89" s="43"/>
      <c r="H89" s="43"/>
      <c r="I89" s="35" t="s">
        <v>31</v>
      </c>
      <c r="J89" s="39" t="str">
        <f>E23</f>
        <v>VPÚ DECO PRAHA a.s.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TMI Building s.r.o.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118</v>
      </c>
      <c r="D92" s="191" t="s">
        <v>57</v>
      </c>
      <c r="E92" s="191" t="s">
        <v>53</v>
      </c>
      <c r="F92" s="191" t="s">
        <v>54</v>
      </c>
      <c r="G92" s="191" t="s">
        <v>119</v>
      </c>
      <c r="H92" s="191" t="s">
        <v>120</v>
      </c>
      <c r="I92" s="191" t="s">
        <v>121</v>
      </c>
      <c r="J92" s="191" t="s">
        <v>107</v>
      </c>
      <c r="K92" s="192" t="s">
        <v>122</v>
      </c>
      <c r="L92" s="193"/>
      <c r="M92" s="95" t="s">
        <v>19</v>
      </c>
      <c r="N92" s="96" t="s">
        <v>42</v>
      </c>
      <c r="O92" s="96" t="s">
        <v>123</v>
      </c>
      <c r="P92" s="96" t="s">
        <v>124</v>
      </c>
      <c r="Q92" s="96" t="s">
        <v>125</v>
      </c>
      <c r="R92" s="96" t="s">
        <v>126</v>
      </c>
      <c r="S92" s="96" t="s">
        <v>127</v>
      </c>
      <c r="T92" s="97" t="s">
        <v>128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129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P94+P103+P106+P133+P136+P157+P166+P181</f>
        <v>0</v>
      </c>
      <c r="Q93" s="99"/>
      <c r="R93" s="196">
        <f>R94+R103+R106+R133+R136+R157+R166+R181</f>
        <v>0</v>
      </c>
      <c r="S93" s="99"/>
      <c r="T93" s="197">
        <f>T94+T103+T106+T133+T136+T157+T166+T181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108</v>
      </c>
      <c r="BK93" s="198">
        <f>BK94+BK103+BK106+BK133+BK136+BK157+BK166+BK181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441</v>
      </c>
      <c r="F94" s="202" t="s">
        <v>531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SUM(P95:P102)</f>
        <v>0</v>
      </c>
      <c r="Q94" s="207"/>
      <c r="R94" s="208">
        <f>SUM(R95:R102)</f>
        <v>0</v>
      </c>
      <c r="S94" s="207"/>
      <c r="T94" s="209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72</v>
      </c>
      <c r="AY94" s="210" t="s">
        <v>132</v>
      </c>
      <c r="BK94" s="212">
        <f>SUM(BK95:BK102)</f>
        <v>0</v>
      </c>
    </row>
    <row r="95" s="2" customFormat="1" ht="16.5" customHeight="1">
      <c r="A95" s="41"/>
      <c r="B95" s="42"/>
      <c r="C95" s="215" t="s">
        <v>79</v>
      </c>
      <c r="D95" s="215" t="s">
        <v>135</v>
      </c>
      <c r="E95" s="216" t="s">
        <v>446</v>
      </c>
      <c r="F95" s="217" t="s">
        <v>532</v>
      </c>
      <c r="G95" s="218" t="s">
        <v>400</v>
      </c>
      <c r="H95" s="219">
        <v>107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140</v>
      </c>
      <c r="AT95" s="226" t="s">
        <v>135</v>
      </c>
      <c r="AU95" s="226" t="s">
        <v>79</v>
      </c>
      <c r="AY95" s="20" t="s">
        <v>132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140</v>
      </c>
      <c r="BM95" s="226" t="s">
        <v>533</v>
      </c>
    </row>
    <row r="96" s="2" customFormat="1">
      <c r="A96" s="41"/>
      <c r="B96" s="42"/>
      <c r="C96" s="43"/>
      <c r="D96" s="228" t="s">
        <v>142</v>
      </c>
      <c r="E96" s="43"/>
      <c r="F96" s="229" t="s">
        <v>532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142</v>
      </c>
      <c r="AU96" s="20" t="s">
        <v>79</v>
      </c>
    </row>
    <row r="97" s="2" customFormat="1" ht="16.5" customHeight="1">
      <c r="A97" s="41"/>
      <c r="B97" s="42"/>
      <c r="C97" s="215" t="s">
        <v>81</v>
      </c>
      <c r="D97" s="215" t="s">
        <v>135</v>
      </c>
      <c r="E97" s="216" t="s">
        <v>534</v>
      </c>
      <c r="F97" s="217" t="s">
        <v>535</v>
      </c>
      <c r="G97" s="218" t="s">
        <v>400</v>
      </c>
      <c r="H97" s="219">
        <v>107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140</v>
      </c>
      <c r="AT97" s="226" t="s">
        <v>135</v>
      </c>
      <c r="AU97" s="226" t="s">
        <v>79</v>
      </c>
      <c r="AY97" s="20" t="s">
        <v>132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140</v>
      </c>
      <c r="BM97" s="226" t="s">
        <v>536</v>
      </c>
    </row>
    <row r="98" s="2" customFormat="1">
      <c r="A98" s="41"/>
      <c r="B98" s="42"/>
      <c r="C98" s="43"/>
      <c r="D98" s="228" t="s">
        <v>142</v>
      </c>
      <c r="E98" s="43"/>
      <c r="F98" s="229" t="s">
        <v>535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142</v>
      </c>
      <c r="AU98" s="20" t="s">
        <v>79</v>
      </c>
    </row>
    <row r="99" s="2" customFormat="1" ht="16.5" customHeight="1">
      <c r="A99" s="41"/>
      <c r="B99" s="42"/>
      <c r="C99" s="215" t="s">
        <v>161</v>
      </c>
      <c r="D99" s="215" t="s">
        <v>135</v>
      </c>
      <c r="E99" s="216" t="s">
        <v>537</v>
      </c>
      <c r="F99" s="217" t="s">
        <v>538</v>
      </c>
      <c r="G99" s="218" t="s">
        <v>400</v>
      </c>
      <c r="H99" s="219">
        <v>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140</v>
      </c>
      <c r="AT99" s="226" t="s">
        <v>135</v>
      </c>
      <c r="AU99" s="226" t="s">
        <v>79</v>
      </c>
      <c r="AY99" s="20" t="s">
        <v>132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140</v>
      </c>
      <c r="BM99" s="226" t="s">
        <v>539</v>
      </c>
    </row>
    <row r="100" s="2" customFormat="1">
      <c r="A100" s="41"/>
      <c r="B100" s="42"/>
      <c r="C100" s="43"/>
      <c r="D100" s="228" t="s">
        <v>142</v>
      </c>
      <c r="E100" s="43"/>
      <c r="F100" s="229" t="s">
        <v>538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142</v>
      </c>
      <c r="AU100" s="20" t="s">
        <v>79</v>
      </c>
    </row>
    <row r="101" s="2" customFormat="1" ht="16.5" customHeight="1">
      <c r="A101" s="41"/>
      <c r="B101" s="42"/>
      <c r="C101" s="215" t="s">
        <v>140</v>
      </c>
      <c r="D101" s="215" t="s">
        <v>135</v>
      </c>
      <c r="E101" s="216" t="s">
        <v>540</v>
      </c>
      <c r="F101" s="217" t="s">
        <v>541</v>
      </c>
      <c r="G101" s="218" t="s">
        <v>400</v>
      </c>
      <c r="H101" s="219">
        <v>54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140</v>
      </c>
      <c r="AT101" s="226" t="s">
        <v>135</v>
      </c>
      <c r="AU101" s="226" t="s">
        <v>79</v>
      </c>
      <c r="AY101" s="20" t="s">
        <v>132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140</v>
      </c>
      <c r="BM101" s="226" t="s">
        <v>542</v>
      </c>
    </row>
    <row r="102" s="2" customFormat="1">
      <c r="A102" s="41"/>
      <c r="B102" s="42"/>
      <c r="C102" s="43"/>
      <c r="D102" s="228" t="s">
        <v>142</v>
      </c>
      <c r="E102" s="43"/>
      <c r="F102" s="229" t="s">
        <v>541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142</v>
      </c>
      <c r="AU102" s="20" t="s">
        <v>79</v>
      </c>
    </row>
    <row r="103" s="12" customFormat="1" ht="25.92" customHeight="1">
      <c r="A103" s="12"/>
      <c r="B103" s="199"/>
      <c r="C103" s="200"/>
      <c r="D103" s="201" t="s">
        <v>71</v>
      </c>
      <c r="E103" s="202" t="s">
        <v>443</v>
      </c>
      <c r="F103" s="202" t="s">
        <v>543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SUM(P104:P105)</f>
        <v>0</v>
      </c>
      <c r="Q103" s="207"/>
      <c r="R103" s="208">
        <f>SUM(R104:R105)</f>
        <v>0</v>
      </c>
      <c r="S103" s="207"/>
      <c r="T103" s="209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79</v>
      </c>
      <c r="AT103" s="211" t="s">
        <v>71</v>
      </c>
      <c r="AU103" s="211" t="s">
        <v>72</v>
      </c>
      <c r="AY103" s="210" t="s">
        <v>132</v>
      </c>
      <c r="BK103" s="212">
        <f>SUM(BK104:BK105)</f>
        <v>0</v>
      </c>
    </row>
    <row r="104" s="2" customFormat="1" ht="16.5" customHeight="1">
      <c r="A104" s="41"/>
      <c r="B104" s="42"/>
      <c r="C104" s="267" t="s">
        <v>177</v>
      </c>
      <c r="D104" s="267" t="s">
        <v>362</v>
      </c>
      <c r="E104" s="268" t="s">
        <v>81</v>
      </c>
      <c r="F104" s="269" t="s">
        <v>544</v>
      </c>
      <c r="G104" s="270" t="s">
        <v>400</v>
      </c>
      <c r="H104" s="271">
        <v>2</v>
      </c>
      <c r="I104" s="272"/>
      <c r="J104" s="273">
        <f>ROUND(I104*H104,2)</f>
        <v>0</v>
      </c>
      <c r="K104" s="269" t="s">
        <v>19</v>
      </c>
      <c r="L104" s="274"/>
      <c r="M104" s="275" t="s">
        <v>19</v>
      </c>
      <c r="N104" s="276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203</v>
      </c>
      <c r="AT104" s="226" t="s">
        <v>362</v>
      </c>
      <c r="AU104" s="226" t="s">
        <v>79</v>
      </c>
      <c r="AY104" s="20" t="s">
        <v>132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140</v>
      </c>
      <c r="BM104" s="226" t="s">
        <v>545</v>
      </c>
    </row>
    <row r="105" s="2" customFormat="1">
      <c r="A105" s="41"/>
      <c r="B105" s="42"/>
      <c r="C105" s="43"/>
      <c r="D105" s="228" t="s">
        <v>142</v>
      </c>
      <c r="E105" s="43"/>
      <c r="F105" s="229" t="s">
        <v>544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142</v>
      </c>
      <c r="AU105" s="20" t="s">
        <v>79</v>
      </c>
    </row>
    <row r="106" s="12" customFormat="1" ht="25.92" customHeight="1">
      <c r="A106" s="12"/>
      <c r="B106" s="199"/>
      <c r="C106" s="200"/>
      <c r="D106" s="201" t="s">
        <v>71</v>
      </c>
      <c r="E106" s="202" t="s">
        <v>546</v>
      </c>
      <c r="F106" s="202" t="s">
        <v>547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SUM(P107:P132)</f>
        <v>0</v>
      </c>
      <c r="Q106" s="207"/>
      <c r="R106" s="208">
        <f>SUM(R107:R132)</f>
        <v>0</v>
      </c>
      <c r="S106" s="207"/>
      <c r="T106" s="209">
        <f>SUM(T107:T132)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79</v>
      </c>
      <c r="AT106" s="211" t="s">
        <v>71</v>
      </c>
      <c r="AU106" s="211" t="s">
        <v>72</v>
      </c>
      <c r="AY106" s="210" t="s">
        <v>132</v>
      </c>
      <c r="BK106" s="212">
        <f>SUM(BK107:BK132)</f>
        <v>0</v>
      </c>
    </row>
    <row r="107" s="2" customFormat="1" ht="16.5" customHeight="1">
      <c r="A107" s="41"/>
      <c r="B107" s="42"/>
      <c r="C107" s="215" t="s">
        <v>133</v>
      </c>
      <c r="D107" s="215" t="s">
        <v>135</v>
      </c>
      <c r="E107" s="216" t="s">
        <v>491</v>
      </c>
      <c r="F107" s="217" t="s">
        <v>548</v>
      </c>
      <c r="G107" s="218" t="s">
        <v>138</v>
      </c>
      <c r="H107" s="219">
        <v>500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140</v>
      </c>
      <c r="AT107" s="226" t="s">
        <v>135</v>
      </c>
      <c r="AU107" s="226" t="s">
        <v>79</v>
      </c>
      <c r="AY107" s="20" t="s">
        <v>132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140</v>
      </c>
      <c r="BM107" s="226" t="s">
        <v>549</v>
      </c>
    </row>
    <row r="108" s="2" customFormat="1">
      <c r="A108" s="41"/>
      <c r="B108" s="42"/>
      <c r="C108" s="43"/>
      <c r="D108" s="228" t="s">
        <v>142</v>
      </c>
      <c r="E108" s="43"/>
      <c r="F108" s="229" t="s">
        <v>548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142</v>
      </c>
      <c r="AU108" s="20" t="s">
        <v>79</v>
      </c>
    </row>
    <row r="109" s="2" customFormat="1" ht="16.5" customHeight="1">
      <c r="A109" s="41"/>
      <c r="B109" s="42"/>
      <c r="C109" s="215" t="s">
        <v>196</v>
      </c>
      <c r="D109" s="215" t="s">
        <v>135</v>
      </c>
      <c r="E109" s="216" t="s">
        <v>492</v>
      </c>
      <c r="F109" s="217" t="s">
        <v>550</v>
      </c>
      <c r="G109" s="218" t="s">
        <v>138</v>
      </c>
      <c r="H109" s="219">
        <v>200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140</v>
      </c>
      <c r="AT109" s="226" t="s">
        <v>135</v>
      </c>
      <c r="AU109" s="226" t="s">
        <v>79</v>
      </c>
      <c r="AY109" s="20" t="s">
        <v>132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140</v>
      </c>
      <c r="BM109" s="226" t="s">
        <v>551</v>
      </c>
    </row>
    <row r="110" s="2" customFormat="1">
      <c r="A110" s="41"/>
      <c r="B110" s="42"/>
      <c r="C110" s="43"/>
      <c r="D110" s="228" t="s">
        <v>142</v>
      </c>
      <c r="E110" s="43"/>
      <c r="F110" s="229" t="s">
        <v>550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142</v>
      </c>
      <c r="AU110" s="20" t="s">
        <v>79</v>
      </c>
    </row>
    <row r="111" s="2" customFormat="1" ht="16.5" customHeight="1">
      <c r="A111" s="41"/>
      <c r="B111" s="42"/>
      <c r="C111" s="215" t="s">
        <v>203</v>
      </c>
      <c r="D111" s="215" t="s">
        <v>135</v>
      </c>
      <c r="E111" s="216" t="s">
        <v>494</v>
      </c>
      <c r="F111" s="217" t="s">
        <v>552</v>
      </c>
      <c r="G111" s="218" t="s">
        <v>138</v>
      </c>
      <c r="H111" s="219">
        <v>200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140</v>
      </c>
      <c r="AT111" s="226" t="s">
        <v>135</v>
      </c>
      <c r="AU111" s="226" t="s">
        <v>79</v>
      </c>
      <c r="AY111" s="20" t="s">
        <v>132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140</v>
      </c>
      <c r="BM111" s="226" t="s">
        <v>553</v>
      </c>
    </row>
    <row r="112" s="2" customFormat="1">
      <c r="A112" s="41"/>
      <c r="B112" s="42"/>
      <c r="C112" s="43"/>
      <c r="D112" s="228" t="s">
        <v>142</v>
      </c>
      <c r="E112" s="43"/>
      <c r="F112" s="229" t="s">
        <v>552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142</v>
      </c>
      <c r="AU112" s="20" t="s">
        <v>79</v>
      </c>
    </row>
    <row r="113" s="2" customFormat="1" ht="16.5" customHeight="1">
      <c r="A113" s="41"/>
      <c r="B113" s="42"/>
      <c r="C113" s="215" t="s">
        <v>151</v>
      </c>
      <c r="D113" s="215" t="s">
        <v>135</v>
      </c>
      <c r="E113" s="216" t="s">
        <v>496</v>
      </c>
      <c r="F113" s="217" t="s">
        <v>554</v>
      </c>
      <c r="G113" s="218" t="s">
        <v>138</v>
      </c>
      <c r="H113" s="219">
        <v>400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140</v>
      </c>
      <c r="AT113" s="226" t="s">
        <v>135</v>
      </c>
      <c r="AU113" s="226" t="s">
        <v>79</v>
      </c>
      <c r="AY113" s="20" t="s">
        <v>132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140</v>
      </c>
      <c r="BM113" s="226" t="s">
        <v>555</v>
      </c>
    </row>
    <row r="114" s="2" customFormat="1">
      <c r="A114" s="41"/>
      <c r="B114" s="42"/>
      <c r="C114" s="43"/>
      <c r="D114" s="228" t="s">
        <v>142</v>
      </c>
      <c r="E114" s="43"/>
      <c r="F114" s="229" t="s">
        <v>554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142</v>
      </c>
      <c r="AU114" s="20" t="s">
        <v>79</v>
      </c>
    </row>
    <row r="115" s="2" customFormat="1" ht="16.5" customHeight="1">
      <c r="A115" s="41"/>
      <c r="B115" s="42"/>
      <c r="C115" s="215" t="s">
        <v>215</v>
      </c>
      <c r="D115" s="215" t="s">
        <v>135</v>
      </c>
      <c r="E115" s="216" t="s">
        <v>498</v>
      </c>
      <c r="F115" s="217" t="s">
        <v>556</v>
      </c>
      <c r="G115" s="218" t="s">
        <v>138</v>
      </c>
      <c r="H115" s="219">
        <v>30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140</v>
      </c>
      <c r="AT115" s="226" t="s">
        <v>135</v>
      </c>
      <c r="AU115" s="226" t="s">
        <v>79</v>
      </c>
      <c r="AY115" s="20" t="s">
        <v>132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140</v>
      </c>
      <c r="BM115" s="226" t="s">
        <v>557</v>
      </c>
    </row>
    <row r="116" s="2" customFormat="1">
      <c r="A116" s="41"/>
      <c r="B116" s="42"/>
      <c r="C116" s="43"/>
      <c r="D116" s="228" t="s">
        <v>142</v>
      </c>
      <c r="E116" s="43"/>
      <c r="F116" s="229" t="s">
        <v>556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142</v>
      </c>
      <c r="AU116" s="20" t="s">
        <v>79</v>
      </c>
    </row>
    <row r="117" s="2" customFormat="1" ht="16.5" customHeight="1">
      <c r="A117" s="41"/>
      <c r="B117" s="42"/>
      <c r="C117" s="215" t="s">
        <v>222</v>
      </c>
      <c r="D117" s="215" t="s">
        <v>135</v>
      </c>
      <c r="E117" s="216" t="s">
        <v>500</v>
      </c>
      <c r="F117" s="217" t="s">
        <v>558</v>
      </c>
      <c r="G117" s="218" t="s">
        <v>138</v>
      </c>
      <c r="H117" s="219">
        <v>50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140</v>
      </c>
      <c r="AT117" s="226" t="s">
        <v>135</v>
      </c>
      <c r="AU117" s="226" t="s">
        <v>79</v>
      </c>
      <c r="AY117" s="20" t="s">
        <v>132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140</v>
      </c>
      <c r="BM117" s="226" t="s">
        <v>559</v>
      </c>
    </row>
    <row r="118" s="2" customFormat="1">
      <c r="A118" s="41"/>
      <c r="B118" s="42"/>
      <c r="C118" s="43"/>
      <c r="D118" s="228" t="s">
        <v>142</v>
      </c>
      <c r="E118" s="43"/>
      <c r="F118" s="229" t="s">
        <v>558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142</v>
      </c>
      <c r="AU118" s="20" t="s">
        <v>79</v>
      </c>
    </row>
    <row r="119" s="2" customFormat="1" ht="16.5" customHeight="1">
      <c r="A119" s="41"/>
      <c r="B119" s="42"/>
      <c r="C119" s="215" t="s">
        <v>8</v>
      </c>
      <c r="D119" s="215" t="s">
        <v>135</v>
      </c>
      <c r="E119" s="216" t="s">
        <v>502</v>
      </c>
      <c r="F119" s="217" t="s">
        <v>560</v>
      </c>
      <c r="G119" s="218" t="s">
        <v>138</v>
      </c>
      <c r="H119" s="219">
        <v>200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140</v>
      </c>
      <c r="AT119" s="226" t="s">
        <v>135</v>
      </c>
      <c r="AU119" s="226" t="s">
        <v>79</v>
      </c>
      <c r="AY119" s="20" t="s">
        <v>132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140</v>
      </c>
      <c r="BM119" s="226" t="s">
        <v>561</v>
      </c>
    </row>
    <row r="120" s="2" customFormat="1">
      <c r="A120" s="41"/>
      <c r="B120" s="42"/>
      <c r="C120" s="43"/>
      <c r="D120" s="228" t="s">
        <v>142</v>
      </c>
      <c r="E120" s="43"/>
      <c r="F120" s="229" t="s">
        <v>560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142</v>
      </c>
      <c r="AU120" s="20" t="s">
        <v>79</v>
      </c>
    </row>
    <row r="121" s="2" customFormat="1" ht="24.15" customHeight="1">
      <c r="A121" s="41"/>
      <c r="B121" s="42"/>
      <c r="C121" s="215" t="s">
        <v>235</v>
      </c>
      <c r="D121" s="215" t="s">
        <v>135</v>
      </c>
      <c r="E121" s="216" t="s">
        <v>504</v>
      </c>
      <c r="F121" s="217" t="s">
        <v>562</v>
      </c>
      <c r="G121" s="218" t="s">
        <v>563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140</v>
      </c>
      <c r="AT121" s="226" t="s">
        <v>135</v>
      </c>
      <c r="AU121" s="226" t="s">
        <v>79</v>
      </c>
      <c r="AY121" s="20" t="s">
        <v>132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140</v>
      </c>
      <c r="BM121" s="226" t="s">
        <v>564</v>
      </c>
    </row>
    <row r="122" s="2" customFormat="1">
      <c r="A122" s="41"/>
      <c r="B122" s="42"/>
      <c r="C122" s="43"/>
      <c r="D122" s="228" t="s">
        <v>142</v>
      </c>
      <c r="E122" s="43"/>
      <c r="F122" s="229" t="s">
        <v>562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142</v>
      </c>
      <c r="AU122" s="20" t="s">
        <v>79</v>
      </c>
    </row>
    <row r="123" s="2" customFormat="1" ht="24.15" customHeight="1">
      <c r="A123" s="41"/>
      <c r="B123" s="42"/>
      <c r="C123" s="215" t="s">
        <v>245</v>
      </c>
      <c r="D123" s="215" t="s">
        <v>135</v>
      </c>
      <c r="E123" s="216" t="s">
        <v>506</v>
      </c>
      <c r="F123" s="217" t="s">
        <v>565</v>
      </c>
      <c r="G123" s="218" t="s">
        <v>563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140</v>
      </c>
      <c r="AT123" s="226" t="s">
        <v>135</v>
      </c>
      <c r="AU123" s="226" t="s">
        <v>79</v>
      </c>
      <c r="AY123" s="20" t="s">
        <v>132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140</v>
      </c>
      <c r="BM123" s="226" t="s">
        <v>566</v>
      </c>
    </row>
    <row r="124" s="2" customFormat="1">
      <c r="A124" s="41"/>
      <c r="B124" s="42"/>
      <c r="C124" s="43"/>
      <c r="D124" s="228" t="s">
        <v>142</v>
      </c>
      <c r="E124" s="43"/>
      <c r="F124" s="229" t="s">
        <v>565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142</v>
      </c>
      <c r="AU124" s="20" t="s">
        <v>79</v>
      </c>
    </row>
    <row r="125" s="2" customFormat="1" ht="16.5" customHeight="1">
      <c r="A125" s="41"/>
      <c r="B125" s="42"/>
      <c r="C125" s="215" t="s">
        <v>253</v>
      </c>
      <c r="D125" s="215" t="s">
        <v>135</v>
      </c>
      <c r="E125" s="216" t="s">
        <v>567</v>
      </c>
      <c r="F125" s="217" t="s">
        <v>568</v>
      </c>
      <c r="G125" s="218" t="s">
        <v>400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140</v>
      </c>
      <c r="AT125" s="226" t="s">
        <v>135</v>
      </c>
      <c r="AU125" s="226" t="s">
        <v>79</v>
      </c>
      <c r="AY125" s="20" t="s">
        <v>132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140</v>
      </c>
      <c r="BM125" s="226" t="s">
        <v>569</v>
      </c>
    </row>
    <row r="126" s="2" customFormat="1">
      <c r="A126" s="41"/>
      <c r="B126" s="42"/>
      <c r="C126" s="43"/>
      <c r="D126" s="228" t="s">
        <v>142</v>
      </c>
      <c r="E126" s="43"/>
      <c r="F126" s="229" t="s">
        <v>568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142</v>
      </c>
      <c r="AU126" s="20" t="s">
        <v>79</v>
      </c>
    </row>
    <row r="127" s="2" customFormat="1" ht="16.5" customHeight="1">
      <c r="A127" s="41"/>
      <c r="B127" s="42"/>
      <c r="C127" s="215" t="s">
        <v>248</v>
      </c>
      <c r="D127" s="215" t="s">
        <v>135</v>
      </c>
      <c r="E127" s="216" t="s">
        <v>570</v>
      </c>
      <c r="F127" s="217" t="s">
        <v>571</v>
      </c>
      <c r="G127" s="218" t="s">
        <v>400</v>
      </c>
      <c r="H127" s="219">
        <v>10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140</v>
      </c>
      <c r="AT127" s="226" t="s">
        <v>135</v>
      </c>
      <c r="AU127" s="226" t="s">
        <v>79</v>
      </c>
      <c r="AY127" s="20" t="s">
        <v>132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140</v>
      </c>
      <c r="BM127" s="226" t="s">
        <v>572</v>
      </c>
    </row>
    <row r="128" s="2" customFormat="1">
      <c r="A128" s="41"/>
      <c r="B128" s="42"/>
      <c r="C128" s="43"/>
      <c r="D128" s="228" t="s">
        <v>142</v>
      </c>
      <c r="E128" s="43"/>
      <c r="F128" s="229" t="s">
        <v>571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142</v>
      </c>
      <c r="AU128" s="20" t="s">
        <v>79</v>
      </c>
    </row>
    <row r="129" s="2" customFormat="1" ht="24.15" customHeight="1">
      <c r="A129" s="41"/>
      <c r="B129" s="42"/>
      <c r="C129" s="215" t="s">
        <v>264</v>
      </c>
      <c r="D129" s="215" t="s">
        <v>135</v>
      </c>
      <c r="E129" s="216" t="s">
        <v>573</v>
      </c>
      <c r="F129" s="217" t="s">
        <v>574</v>
      </c>
      <c r="G129" s="218" t="s">
        <v>563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140</v>
      </c>
      <c r="AT129" s="226" t="s">
        <v>135</v>
      </c>
      <c r="AU129" s="226" t="s">
        <v>79</v>
      </c>
      <c r="AY129" s="20" t="s">
        <v>132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140</v>
      </c>
      <c r="BM129" s="226" t="s">
        <v>575</v>
      </c>
    </row>
    <row r="130" s="2" customFormat="1">
      <c r="A130" s="41"/>
      <c r="B130" s="42"/>
      <c r="C130" s="43"/>
      <c r="D130" s="228" t="s">
        <v>142</v>
      </c>
      <c r="E130" s="43"/>
      <c r="F130" s="229" t="s">
        <v>574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142</v>
      </c>
      <c r="AU130" s="20" t="s">
        <v>79</v>
      </c>
    </row>
    <row r="131" s="2" customFormat="1" ht="24.15" customHeight="1">
      <c r="A131" s="41"/>
      <c r="B131" s="42"/>
      <c r="C131" s="215" t="s">
        <v>576</v>
      </c>
      <c r="D131" s="215" t="s">
        <v>135</v>
      </c>
      <c r="E131" s="216" t="s">
        <v>577</v>
      </c>
      <c r="F131" s="217" t="s">
        <v>578</v>
      </c>
      <c r="G131" s="218" t="s">
        <v>563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140</v>
      </c>
      <c r="AT131" s="226" t="s">
        <v>135</v>
      </c>
      <c r="AU131" s="226" t="s">
        <v>79</v>
      </c>
      <c r="AY131" s="20" t="s">
        <v>132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140</v>
      </c>
      <c r="BM131" s="226" t="s">
        <v>579</v>
      </c>
    </row>
    <row r="132" s="2" customFormat="1">
      <c r="A132" s="41"/>
      <c r="B132" s="42"/>
      <c r="C132" s="43"/>
      <c r="D132" s="228" t="s">
        <v>142</v>
      </c>
      <c r="E132" s="43"/>
      <c r="F132" s="229" t="s">
        <v>578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142</v>
      </c>
      <c r="AU132" s="20" t="s">
        <v>79</v>
      </c>
    </row>
    <row r="133" s="12" customFormat="1" ht="25.92" customHeight="1">
      <c r="A133" s="12"/>
      <c r="B133" s="199"/>
      <c r="C133" s="200"/>
      <c r="D133" s="201" t="s">
        <v>71</v>
      </c>
      <c r="E133" s="202" t="s">
        <v>580</v>
      </c>
      <c r="F133" s="202" t="s">
        <v>581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SUM(P134:P135)</f>
        <v>0</v>
      </c>
      <c r="Q133" s="207"/>
      <c r="R133" s="208">
        <f>SUM(R134:R135)</f>
        <v>0</v>
      </c>
      <c r="S133" s="207"/>
      <c r="T133" s="209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79</v>
      </c>
      <c r="AT133" s="211" t="s">
        <v>71</v>
      </c>
      <c r="AU133" s="211" t="s">
        <v>72</v>
      </c>
      <c r="AY133" s="210" t="s">
        <v>132</v>
      </c>
      <c r="BK133" s="212">
        <f>SUM(BK134:BK135)</f>
        <v>0</v>
      </c>
    </row>
    <row r="134" s="2" customFormat="1" ht="24.15" customHeight="1">
      <c r="A134" s="41"/>
      <c r="B134" s="42"/>
      <c r="C134" s="215" t="s">
        <v>270</v>
      </c>
      <c r="D134" s="215" t="s">
        <v>135</v>
      </c>
      <c r="E134" s="216" t="s">
        <v>140</v>
      </c>
      <c r="F134" s="217" t="s">
        <v>582</v>
      </c>
      <c r="G134" s="218" t="s">
        <v>563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140</v>
      </c>
      <c r="AT134" s="226" t="s">
        <v>135</v>
      </c>
      <c r="AU134" s="226" t="s">
        <v>79</v>
      </c>
      <c r="AY134" s="20" t="s">
        <v>132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140</v>
      </c>
      <c r="BM134" s="226" t="s">
        <v>583</v>
      </c>
    </row>
    <row r="135" s="2" customFormat="1">
      <c r="A135" s="41"/>
      <c r="B135" s="42"/>
      <c r="C135" s="43"/>
      <c r="D135" s="228" t="s">
        <v>142</v>
      </c>
      <c r="E135" s="43"/>
      <c r="F135" s="229" t="s">
        <v>582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142</v>
      </c>
      <c r="AU135" s="20" t="s">
        <v>79</v>
      </c>
    </row>
    <row r="136" s="12" customFormat="1" ht="25.92" customHeight="1">
      <c r="A136" s="12"/>
      <c r="B136" s="199"/>
      <c r="C136" s="200"/>
      <c r="D136" s="201" t="s">
        <v>71</v>
      </c>
      <c r="E136" s="202" t="s">
        <v>584</v>
      </c>
      <c r="F136" s="202" t="s">
        <v>585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SUM(P137:P156)</f>
        <v>0</v>
      </c>
      <c r="Q136" s="207"/>
      <c r="R136" s="208">
        <f>SUM(R137:R156)</f>
        <v>0</v>
      </c>
      <c r="S136" s="207"/>
      <c r="T136" s="209">
        <f>SUM(T137:T156)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79</v>
      </c>
      <c r="AT136" s="211" t="s">
        <v>71</v>
      </c>
      <c r="AU136" s="211" t="s">
        <v>72</v>
      </c>
      <c r="AY136" s="210" t="s">
        <v>132</v>
      </c>
      <c r="BK136" s="212">
        <f>SUM(BK137:BK156)</f>
        <v>0</v>
      </c>
    </row>
    <row r="137" s="2" customFormat="1" ht="16.5" customHeight="1">
      <c r="A137" s="41"/>
      <c r="B137" s="42"/>
      <c r="C137" s="267" t="s">
        <v>278</v>
      </c>
      <c r="D137" s="267" t="s">
        <v>362</v>
      </c>
      <c r="E137" s="268" t="s">
        <v>586</v>
      </c>
      <c r="F137" s="269" t="s">
        <v>587</v>
      </c>
      <c r="G137" s="270" t="s">
        <v>138</v>
      </c>
      <c r="H137" s="271">
        <v>500</v>
      </c>
      <c r="I137" s="272"/>
      <c r="J137" s="273">
        <f>ROUND(I137*H137,2)</f>
        <v>0</v>
      </c>
      <c r="K137" s="269" t="s">
        <v>19</v>
      </c>
      <c r="L137" s="274"/>
      <c r="M137" s="275" t="s">
        <v>19</v>
      </c>
      <c r="N137" s="276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203</v>
      </c>
      <c r="AT137" s="226" t="s">
        <v>362</v>
      </c>
      <c r="AU137" s="226" t="s">
        <v>79</v>
      </c>
      <c r="AY137" s="20" t="s">
        <v>132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140</v>
      </c>
      <c r="BM137" s="226" t="s">
        <v>588</v>
      </c>
    </row>
    <row r="138" s="2" customFormat="1">
      <c r="A138" s="41"/>
      <c r="B138" s="42"/>
      <c r="C138" s="43"/>
      <c r="D138" s="228" t="s">
        <v>142</v>
      </c>
      <c r="E138" s="43"/>
      <c r="F138" s="229" t="s">
        <v>587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142</v>
      </c>
      <c r="AU138" s="20" t="s">
        <v>79</v>
      </c>
    </row>
    <row r="139" s="2" customFormat="1" ht="16.5" customHeight="1">
      <c r="A139" s="41"/>
      <c r="B139" s="42"/>
      <c r="C139" s="267" t="s">
        <v>288</v>
      </c>
      <c r="D139" s="267" t="s">
        <v>362</v>
      </c>
      <c r="E139" s="268" t="s">
        <v>589</v>
      </c>
      <c r="F139" s="269" t="s">
        <v>590</v>
      </c>
      <c r="G139" s="270" t="s">
        <v>138</v>
      </c>
      <c r="H139" s="271">
        <v>200</v>
      </c>
      <c r="I139" s="272"/>
      <c r="J139" s="273">
        <f>ROUND(I139*H139,2)</f>
        <v>0</v>
      </c>
      <c r="K139" s="269" t="s">
        <v>19</v>
      </c>
      <c r="L139" s="274"/>
      <c r="M139" s="275" t="s">
        <v>19</v>
      </c>
      <c r="N139" s="276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203</v>
      </c>
      <c r="AT139" s="226" t="s">
        <v>362</v>
      </c>
      <c r="AU139" s="226" t="s">
        <v>79</v>
      </c>
      <c r="AY139" s="20" t="s">
        <v>132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140</v>
      </c>
      <c r="BM139" s="226" t="s">
        <v>591</v>
      </c>
    </row>
    <row r="140" s="2" customFormat="1">
      <c r="A140" s="41"/>
      <c r="B140" s="42"/>
      <c r="C140" s="43"/>
      <c r="D140" s="228" t="s">
        <v>142</v>
      </c>
      <c r="E140" s="43"/>
      <c r="F140" s="229" t="s">
        <v>590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142</v>
      </c>
      <c r="AU140" s="20" t="s">
        <v>79</v>
      </c>
    </row>
    <row r="141" s="2" customFormat="1" ht="16.5" customHeight="1">
      <c r="A141" s="41"/>
      <c r="B141" s="42"/>
      <c r="C141" s="267" t="s">
        <v>7</v>
      </c>
      <c r="D141" s="267" t="s">
        <v>362</v>
      </c>
      <c r="E141" s="268" t="s">
        <v>592</v>
      </c>
      <c r="F141" s="269" t="s">
        <v>593</v>
      </c>
      <c r="G141" s="270" t="s">
        <v>138</v>
      </c>
      <c r="H141" s="271">
        <v>200</v>
      </c>
      <c r="I141" s="272"/>
      <c r="J141" s="273">
        <f>ROUND(I141*H141,2)</f>
        <v>0</v>
      </c>
      <c r="K141" s="269" t="s">
        <v>19</v>
      </c>
      <c r="L141" s="274"/>
      <c r="M141" s="275" t="s">
        <v>19</v>
      </c>
      <c r="N141" s="276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203</v>
      </c>
      <c r="AT141" s="226" t="s">
        <v>362</v>
      </c>
      <c r="AU141" s="226" t="s">
        <v>79</v>
      </c>
      <c r="AY141" s="20" t="s">
        <v>132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140</v>
      </c>
      <c r="BM141" s="226" t="s">
        <v>594</v>
      </c>
    </row>
    <row r="142" s="2" customFormat="1">
      <c r="A142" s="41"/>
      <c r="B142" s="42"/>
      <c r="C142" s="43"/>
      <c r="D142" s="228" t="s">
        <v>142</v>
      </c>
      <c r="E142" s="43"/>
      <c r="F142" s="229" t="s">
        <v>593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142</v>
      </c>
      <c r="AU142" s="20" t="s">
        <v>79</v>
      </c>
    </row>
    <row r="143" s="2" customFormat="1" ht="16.5" customHeight="1">
      <c r="A143" s="41"/>
      <c r="B143" s="42"/>
      <c r="C143" s="267" t="s">
        <v>303</v>
      </c>
      <c r="D143" s="267" t="s">
        <v>362</v>
      </c>
      <c r="E143" s="268" t="s">
        <v>595</v>
      </c>
      <c r="F143" s="269" t="s">
        <v>596</v>
      </c>
      <c r="G143" s="270" t="s">
        <v>138</v>
      </c>
      <c r="H143" s="271">
        <v>400</v>
      </c>
      <c r="I143" s="272"/>
      <c r="J143" s="273">
        <f>ROUND(I143*H143,2)</f>
        <v>0</v>
      </c>
      <c r="K143" s="269" t="s">
        <v>19</v>
      </c>
      <c r="L143" s="274"/>
      <c r="M143" s="275" t="s">
        <v>19</v>
      </c>
      <c r="N143" s="276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203</v>
      </c>
      <c r="AT143" s="226" t="s">
        <v>362</v>
      </c>
      <c r="AU143" s="226" t="s">
        <v>79</v>
      </c>
      <c r="AY143" s="20" t="s">
        <v>132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140</v>
      </c>
      <c r="BM143" s="226" t="s">
        <v>597</v>
      </c>
    </row>
    <row r="144" s="2" customFormat="1">
      <c r="A144" s="41"/>
      <c r="B144" s="42"/>
      <c r="C144" s="43"/>
      <c r="D144" s="228" t="s">
        <v>142</v>
      </c>
      <c r="E144" s="43"/>
      <c r="F144" s="229" t="s">
        <v>596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142</v>
      </c>
      <c r="AU144" s="20" t="s">
        <v>79</v>
      </c>
    </row>
    <row r="145" s="2" customFormat="1" ht="16.5" customHeight="1">
      <c r="A145" s="41"/>
      <c r="B145" s="42"/>
      <c r="C145" s="267" t="s">
        <v>311</v>
      </c>
      <c r="D145" s="267" t="s">
        <v>362</v>
      </c>
      <c r="E145" s="268" t="s">
        <v>598</v>
      </c>
      <c r="F145" s="269" t="s">
        <v>599</v>
      </c>
      <c r="G145" s="270" t="s">
        <v>138</v>
      </c>
      <c r="H145" s="271">
        <v>30</v>
      </c>
      <c r="I145" s="272"/>
      <c r="J145" s="273">
        <f>ROUND(I145*H145,2)</f>
        <v>0</v>
      </c>
      <c r="K145" s="269" t="s">
        <v>19</v>
      </c>
      <c r="L145" s="274"/>
      <c r="M145" s="275" t="s">
        <v>19</v>
      </c>
      <c r="N145" s="276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203</v>
      </c>
      <c r="AT145" s="226" t="s">
        <v>362</v>
      </c>
      <c r="AU145" s="226" t="s">
        <v>79</v>
      </c>
      <c r="AY145" s="20" t="s">
        <v>132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140</v>
      </c>
      <c r="BM145" s="226" t="s">
        <v>600</v>
      </c>
    </row>
    <row r="146" s="2" customFormat="1">
      <c r="A146" s="41"/>
      <c r="B146" s="42"/>
      <c r="C146" s="43"/>
      <c r="D146" s="228" t="s">
        <v>142</v>
      </c>
      <c r="E146" s="43"/>
      <c r="F146" s="229" t="s">
        <v>599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142</v>
      </c>
      <c r="AU146" s="20" t="s">
        <v>79</v>
      </c>
    </row>
    <row r="147" s="2" customFormat="1" ht="16.5" customHeight="1">
      <c r="A147" s="41"/>
      <c r="B147" s="42"/>
      <c r="C147" s="267" t="s">
        <v>317</v>
      </c>
      <c r="D147" s="267" t="s">
        <v>362</v>
      </c>
      <c r="E147" s="268" t="s">
        <v>601</v>
      </c>
      <c r="F147" s="269" t="s">
        <v>602</v>
      </c>
      <c r="G147" s="270" t="s">
        <v>138</v>
      </c>
      <c r="H147" s="271">
        <v>200</v>
      </c>
      <c r="I147" s="272"/>
      <c r="J147" s="273">
        <f>ROUND(I147*H147,2)</f>
        <v>0</v>
      </c>
      <c r="K147" s="269" t="s">
        <v>19</v>
      </c>
      <c r="L147" s="274"/>
      <c r="M147" s="275" t="s">
        <v>19</v>
      </c>
      <c r="N147" s="276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203</v>
      </c>
      <c r="AT147" s="226" t="s">
        <v>362</v>
      </c>
      <c r="AU147" s="226" t="s">
        <v>79</v>
      </c>
      <c r="AY147" s="20" t="s">
        <v>132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140</v>
      </c>
      <c r="BM147" s="226" t="s">
        <v>603</v>
      </c>
    </row>
    <row r="148" s="2" customFormat="1">
      <c r="A148" s="41"/>
      <c r="B148" s="42"/>
      <c r="C148" s="43"/>
      <c r="D148" s="228" t="s">
        <v>142</v>
      </c>
      <c r="E148" s="43"/>
      <c r="F148" s="229" t="s">
        <v>602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142</v>
      </c>
      <c r="AU148" s="20" t="s">
        <v>79</v>
      </c>
    </row>
    <row r="149" s="2" customFormat="1" ht="16.5" customHeight="1">
      <c r="A149" s="41"/>
      <c r="B149" s="42"/>
      <c r="C149" s="267" t="s">
        <v>323</v>
      </c>
      <c r="D149" s="267" t="s">
        <v>362</v>
      </c>
      <c r="E149" s="268" t="s">
        <v>604</v>
      </c>
      <c r="F149" s="269" t="s">
        <v>605</v>
      </c>
      <c r="G149" s="270" t="s">
        <v>138</v>
      </c>
      <c r="H149" s="271">
        <v>50</v>
      </c>
      <c r="I149" s="272"/>
      <c r="J149" s="273">
        <f>ROUND(I149*H149,2)</f>
        <v>0</v>
      </c>
      <c r="K149" s="269" t="s">
        <v>19</v>
      </c>
      <c r="L149" s="274"/>
      <c r="M149" s="275" t="s">
        <v>19</v>
      </c>
      <c r="N149" s="276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203</v>
      </c>
      <c r="AT149" s="226" t="s">
        <v>362</v>
      </c>
      <c r="AU149" s="226" t="s">
        <v>79</v>
      </c>
      <c r="AY149" s="20" t="s">
        <v>132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140</v>
      </c>
      <c r="BM149" s="226" t="s">
        <v>606</v>
      </c>
    </row>
    <row r="150" s="2" customFormat="1">
      <c r="A150" s="41"/>
      <c r="B150" s="42"/>
      <c r="C150" s="43"/>
      <c r="D150" s="228" t="s">
        <v>142</v>
      </c>
      <c r="E150" s="43"/>
      <c r="F150" s="229" t="s">
        <v>605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142</v>
      </c>
      <c r="AU150" s="20" t="s">
        <v>79</v>
      </c>
    </row>
    <row r="151" s="2" customFormat="1" ht="16.5" customHeight="1">
      <c r="A151" s="41"/>
      <c r="B151" s="42"/>
      <c r="C151" s="267" t="s">
        <v>329</v>
      </c>
      <c r="D151" s="267" t="s">
        <v>362</v>
      </c>
      <c r="E151" s="268" t="s">
        <v>607</v>
      </c>
      <c r="F151" s="269" t="s">
        <v>608</v>
      </c>
      <c r="G151" s="270" t="s">
        <v>400</v>
      </c>
      <c r="H151" s="271">
        <v>2</v>
      </c>
      <c r="I151" s="272"/>
      <c r="J151" s="273">
        <f>ROUND(I151*H151,2)</f>
        <v>0</v>
      </c>
      <c r="K151" s="269" t="s">
        <v>19</v>
      </c>
      <c r="L151" s="274"/>
      <c r="M151" s="275" t="s">
        <v>19</v>
      </c>
      <c r="N151" s="276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203</v>
      </c>
      <c r="AT151" s="226" t="s">
        <v>362</v>
      </c>
      <c r="AU151" s="226" t="s">
        <v>79</v>
      </c>
      <c r="AY151" s="20" t="s">
        <v>132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140</v>
      </c>
      <c r="BM151" s="226" t="s">
        <v>609</v>
      </c>
    </row>
    <row r="152" s="2" customFormat="1">
      <c r="A152" s="41"/>
      <c r="B152" s="42"/>
      <c r="C152" s="43"/>
      <c r="D152" s="228" t="s">
        <v>142</v>
      </c>
      <c r="E152" s="43"/>
      <c r="F152" s="229" t="s">
        <v>608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142</v>
      </c>
      <c r="AU152" s="20" t="s">
        <v>79</v>
      </c>
    </row>
    <row r="153" s="2" customFormat="1" ht="16.5" customHeight="1">
      <c r="A153" s="41"/>
      <c r="B153" s="42"/>
      <c r="C153" s="267" t="s">
        <v>335</v>
      </c>
      <c r="D153" s="267" t="s">
        <v>362</v>
      </c>
      <c r="E153" s="268" t="s">
        <v>610</v>
      </c>
      <c r="F153" s="269" t="s">
        <v>611</v>
      </c>
      <c r="G153" s="270" t="s">
        <v>400</v>
      </c>
      <c r="H153" s="271">
        <v>10</v>
      </c>
      <c r="I153" s="272"/>
      <c r="J153" s="273">
        <f>ROUND(I153*H153,2)</f>
        <v>0</v>
      </c>
      <c r="K153" s="269" t="s">
        <v>19</v>
      </c>
      <c r="L153" s="274"/>
      <c r="M153" s="275" t="s">
        <v>19</v>
      </c>
      <c r="N153" s="276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203</v>
      </c>
      <c r="AT153" s="226" t="s">
        <v>362</v>
      </c>
      <c r="AU153" s="226" t="s">
        <v>79</v>
      </c>
      <c r="AY153" s="20" t="s">
        <v>132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140</v>
      </c>
      <c r="BM153" s="226" t="s">
        <v>612</v>
      </c>
    </row>
    <row r="154" s="2" customFormat="1">
      <c r="A154" s="41"/>
      <c r="B154" s="42"/>
      <c r="C154" s="43"/>
      <c r="D154" s="228" t="s">
        <v>142</v>
      </c>
      <c r="E154" s="43"/>
      <c r="F154" s="229" t="s">
        <v>611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142</v>
      </c>
      <c r="AU154" s="20" t="s">
        <v>79</v>
      </c>
    </row>
    <row r="155" s="2" customFormat="1" ht="24.15" customHeight="1">
      <c r="A155" s="41"/>
      <c r="B155" s="42"/>
      <c r="C155" s="267" t="s">
        <v>461</v>
      </c>
      <c r="D155" s="267" t="s">
        <v>362</v>
      </c>
      <c r="E155" s="268" t="s">
        <v>613</v>
      </c>
      <c r="F155" s="269" t="s">
        <v>614</v>
      </c>
      <c r="G155" s="270" t="s">
        <v>563</v>
      </c>
      <c r="H155" s="271">
        <v>1</v>
      </c>
      <c r="I155" s="272"/>
      <c r="J155" s="273">
        <f>ROUND(I155*H155,2)</f>
        <v>0</v>
      </c>
      <c r="K155" s="269" t="s">
        <v>19</v>
      </c>
      <c r="L155" s="274"/>
      <c r="M155" s="275" t="s">
        <v>19</v>
      </c>
      <c r="N155" s="276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203</v>
      </c>
      <c r="AT155" s="226" t="s">
        <v>362</v>
      </c>
      <c r="AU155" s="226" t="s">
        <v>79</v>
      </c>
      <c r="AY155" s="20" t="s">
        <v>132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140</v>
      </c>
      <c r="BM155" s="226" t="s">
        <v>615</v>
      </c>
    </row>
    <row r="156" s="2" customFormat="1">
      <c r="A156" s="41"/>
      <c r="B156" s="42"/>
      <c r="C156" s="43"/>
      <c r="D156" s="228" t="s">
        <v>142</v>
      </c>
      <c r="E156" s="43"/>
      <c r="F156" s="229" t="s">
        <v>614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142</v>
      </c>
      <c r="AU156" s="20" t="s">
        <v>79</v>
      </c>
    </row>
    <row r="157" s="12" customFormat="1" ht="25.92" customHeight="1">
      <c r="A157" s="12"/>
      <c r="B157" s="199"/>
      <c r="C157" s="200"/>
      <c r="D157" s="201" t="s">
        <v>71</v>
      </c>
      <c r="E157" s="202" t="s">
        <v>616</v>
      </c>
      <c r="F157" s="202" t="s">
        <v>617</v>
      </c>
      <c r="G157" s="200"/>
      <c r="H157" s="200"/>
      <c r="I157" s="203"/>
      <c r="J157" s="204">
        <f>BK157</f>
        <v>0</v>
      </c>
      <c r="K157" s="200"/>
      <c r="L157" s="205"/>
      <c r="M157" s="206"/>
      <c r="N157" s="207"/>
      <c r="O157" s="207"/>
      <c r="P157" s="208">
        <f>SUM(P158:P165)</f>
        <v>0</v>
      </c>
      <c r="Q157" s="207"/>
      <c r="R157" s="208">
        <f>SUM(R158:R165)</f>
        <v>0</v>
      </c>
      <c r="S157" s="207"/>
      <c r="T157" s="209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79</v>
      </c>
      <c r="AT157" s="211" t="s">
        <v>71</v>
      </c>
      <c r="AU157" s="211" t="s">
        <v>72</v>
      </c>
      <c r="AY157" s="210" t="s">
        <v>132</v>
      </c>
      <c r="BK157" s="212">
        <f>SUM(BK158:BK165)</f>
        <v>0</v>
      </c>
    </row>
    <row r="158" s="2" customFormat="1" ht="16.5" customHeight="1">
      <c r="A158" s="41"/>
      <c r="B158" s="42"/>
      <c r="C158" s="267" t="s">
        <v>339</v>
      </c>
      <c r="D158" s="267" t="s">
        <v>362</v>
      </c>
      <c r="E158" s="268" t="s">
        <v>618</v>
      </c>
      <c r="F158" s="269" t="s">
        <v>619</v>
      </c>
      <c r="G158" s="270" t="s">
        <v>400</v>
      </c>
      <c r="H158" s="271">
        <v>2</v>
      </c>
      <c r="I158" s="272"/>
      <c r="J158" s="273">
        <f>ROUND(I158*H158,2)</f>
        <v>0</v>
      </c>
      <c r="K158" s="269" t="s">
        <v>19</v>
      </c>
      <c r="L158" s="274"/>
      <c r="M158" s="275" t="s">
        <v>19</v>
      </c>
      <c r="N158" s="276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203</v>
      </c>
      <c r="AT158" s="226" t="s">
        <v>362</v>
      </c>
      <c r="AU158" s="226" t="s">
        <v>79</v>
      </c>
      <c r="AY158" s="20" t="s">
        <v>132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140</v>
      </c>
      <c r="BM158" s="226" t="s">
        <v>620</v>
      </c>
    </row>
    <row r="159" s="2" customFormat="1">
      <c r="A159" s="41"/>
      <c r="B159" s="42"/>
      <c r="C159" s="43"/>
      <c r="D159" s="228" t="s">
        <v>142</v>
      </c>
      <c r="E159" s="43"/>
      <c r="F159" s="229" t="s">
        <v>619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142</v>
      </c>
      <c r="AU159" s="20" t="s">
        <v>79</v>
      </c>
    </row>
    <row r="160" s="2" customFormat="1" ht="16.5" customHeight="1">
      <c r="A160" s="41"/>
      <c r="B160" s="42"/>
      <c r="C160" s="267" t="s">
        <v>345</v>
      </c>
      <c r="D160" s="267" t="s">
        <v>362</v>
      </c>
      <c r="E160" s="268" t="s">
        <v>621</v>
      </c>
      <c r="F160" s="269" t="s">
        <v>622</v>
      </c>
      <c r="G160" s="270" t="s">
        <v>400</v>
      </c>
      <c r="H160" s="271">
        <v>2</v>
      </c>
      <c r="I160" s="272"/>
      <c r="J160" s="273">
        <f>ROUND(I160*H160,2)</f>
        <v>0</v>
      </c>
      <c r="K160" s="269" t="s">
        <v>19</v>
      </c>
      <c r="L160" s="274"/>
      <c r="M160" s="275" t="s">
        <v>19</v>
      </c>
      <c r="N160" s="276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203</v>
      </c>
      <c r="AT160" s="226" t="s">
        <v>362</v>
      </c>
      <c r="AU160" s="226" t="s">
        <v>79</v>
      </c>
      <c r="AY160" s="20" t="s">
        <v>132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140</v>
      </c>
      <c r="BM160" s="226" t="s">
        <v>623</v>
      </c>
    </row>
    <row r="161" s="2" customFormat="1">
      <c r="A161" s="41"/>
      <c r="B161" s="42"/>
      <c r="C161" s="43"/>
      <c r="D161" s="228" t="s">
        <v>142</v>
      </c>
      <c r="E161" s="43"/>
      <c r="F161" s="229" t="s">
        <v>622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142</v>
      </c>
      <c r="AU161" s="20" t="s">
        <v>79</v>
      </c>
    </row>
    <row r="162" s="2" customFormat="1" ht="16.5" customHeight="1">
      <c r="A162" s="41"/>
      <c r="B162" s="42"/>
      <c r="C162" s="267" t="s">
        <v>354</v>
      </c>
      <c r="D162" s="267" t="s">
        <v>362</v>
      </c>
      <c r="E162" s="268" t="s">
        <v>624</v>
      </c>
      <c r="F162" s="269" t="s">
        <v>625</v>
      </c>
      <c r="G162" s="270" t="s">
        <v>400</v>
      </c>
      <c r="H162" s="271">
        <v>2</v>
      </c>
      <c r="I162" s="272"/>
      <c r="J162" s="273">
        <f>ROUND(I162*H162,2)</f>
        <v>0</v>
      </c>
      <c r="K162" s="269" t="s">
        <v>19</v>
      </c>
      <c r="L162" s="274"/>
      <c r="M162" s="275" t="s">
        <v>19</v>
      </c>
      <c r="N162" s="276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203</v>
      </c>
      <c r="AT162" s="226" t="s">
        <v>362</v>
      </c>
      <c r="AU162" s="226" t="s">
        <v>79</v>
      </c>
      <c r="AY162" s="20" t="s">
        <v>132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140</v>
      </c>
      <c r="BM162" s="226" t="s">
        <v>626</v>
      </c>
    </row>
    <row r="163" s="2" customFormat="1">
      <c r="A163" s="41"/>
      <c r="B163" s="42"/>
      <c r="C163" s="43"/>
      <c r="D163" s="228" t="s">
        <v>142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142</v>
      </c>
      <c r="AU163" s="20" t="s">
        <v>79</v>
      </c>
    </row>
    <row r="164" s="2" customFormat="1" ht="16.5" customHeight="1">
      <c r="A164" s="41"/>
      <c r="B164" s="42"/>
      <c r="C164" s="267" t="s">
        <v>361</v>
      </c>
      <c r="D164" s="267" t="s">
        <v>362</v>
      </c>
      <c r="E164" s="268" t="s">
        <v>627</v>
      </c>
      <c r="F164" s="269" t="s">
        <v>628</v>
      </c>
      <c r="G164" s="270" t="s">
        <v>400</v>
      </c>
      <c r="H164" s="271">
        <v>2</v>
      </c>
      <c r="I164" s="272"/>
      <c r="J164" s="273">
        <f>ROUND(I164*H164,2)</f>
        <v>0</v>
      </c>
      <c r="K164" s="269" t="s">
        <v>19</v>
      </c>
      <c r="L164" s="274"/>
      <c r="M164" s="275" t="s">
        <v>19</v>
      </c>
      <c r="N164" s="276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203</v>
      </c>
      <c r="AT164" s="226" t="s">
        <v>362</v>
      </c>
      <c r="AU164" s="226" t="s">
        <v>79</v>
      </c>
      <c r="AY164" s="20" t="s">
        <v>132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140</v>
      </c>
      <c r="BM164" s="226" t="s">
        <v>629</v>
      </c>
    </row>
    <row r="165" s="2" customFormat="1">
      <c r="A165" s="41"/>
      <c r="B165" s="42"/>
      <c r="C165" s="43"/>
      <c r="D165" s="228" t="s">
        <v>142</v>
      </c>
      <c r="E165" s="43"/>
      <c r="F165" s="229" t="s">
        <v>628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142</v>
      </c>
      <c r="AU165" s="20" t="s">
        <v>79</v>
      </c>
    </row>
    <row r="166" s="12" customFormat="1" ht="25.92" customHeight="1">
      <c r="A166" s="12"/>
      <c r="B166" s="199"/>
      <c r="C166" s="200"/>
      <c r="D166" s="201" t="s">
        <v>71</v>
      </c>
      <c r="E166" s="202" t="s">
        <v>630</v>
      </c>
      <c r="F166" s="202" t="s">
        <v>631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SUM(P167:P180)</f>
        <v>0</v>
      </c>
      <c r="Q166" s="207"/>
      <c r="R166" s="208">
        <f>SUM(R167:R180)</f>
        <v>0</v>
      </c>
      <c r="S166" s="207"/>
      <c r="T166" s="209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79</v>
      </c>
      <c r="AT166" s="211" t="s">
        <v>71</v>
      </c>
      <c r="AU166" s="211" t="s">
        <v>72</v>
      </c>
      <c r="AY166" s="210" t="s">
        <v>132</v>
      </c>
      <c r="BK166" s="212">
        <f>SUM(BK167:BK180)</f>
        <v>0</v>
      </c>
    </row>
    <row r="167" s="2" customFormat="1" ht="16.5" customHeight="1">
      <c r="A167" s="41"/>
      <c r="B167" s="42"/>
      <c r="C167" s="267" t="s">
        <v>365</v>
      </c>
      <c r="D167" s="267" t="s">
        <v>362</v>
      </c>
      <c r="E167" s="268" t="s">
        <v>632</v>
      </c>
      <c r="F167" s="269" t="s">
        <v>633</v>
      </c>
      <c r="G167" s="270" t="s">
        <v>400</v>
      </c>
      <c r="H167" s="271">
        <v>1</v>
      </c>
      <c r="I167" s="272"/>
      <c r="J167" s="273">
        <f>ROUND(I167*H167,2)</f>
        <v>0</v>
      </c>
      <c r="K167" s="269" t="s">
        <v>19</v>
      </c>
      <c r="L167" s="274"/>
      <c r="M167" s="275" t="s">
        <v>19</v>
      </c>
      <c r="N167" s="276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203</v>
      </c>
      <c r="AT167" s="226" t="s">
        <v>362</v>
      </c>
      <c r="AU167" s="226" t="s">
        <v>79</v>
      </c>
      <c r="AY167" s="20" t="s">
        <v>132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140</v>
      </c>
      <c r="BM167" s="226" t="s">
        <v>634</v>
      </c>
    </row>
    <row r="168" s="2" customFormat="1">
      <c r="A168" s="41"/>
      <c r="B168" s="42"/>
      <c r="C168" s="43"/>
      <c r="D168" s="228" t="s">
        <v>142</v>
      </c>
      <c r="E168" s="43"/>
      <c r="F168" s="229" t="s">
        <v>633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142</v>
      </c>
      <c r="AU168" s="20" t="s">
        <v>79</v>
      </c>
    </row>
    <row r="169" s="2" customFormat="1" ht="16.5" customHeight="1">
      <c r="A169" s="41"/>
      <c r="B169" s="42"/>
      <c r="C169" s="267" t="s">
        <v>375</v>
      </c>
      <c r="D169" s="267" t="s">
        <v>362</v>
      </c>
      <c r="E169" s="268" t="s">
        <v>635</v>
      </c>
      <c r="F169" s="269" t="s">
        <v>636</v>
      </c>
      <c r="G169" s="270" t="s">
        <v>400</v>
      </c>
      <c r="H169" s="271">
        <v>1</v>
      </c>
      <c r="I169" s="272"/>
      <c r="J169" s="273">
        <f>ROUND(I169*H169,2)</f>
        <v>0</v>
      </c>
      <c r="K169" s="269" t="s">
        <v>19</v>
      </c>
      <c r="L169" s="274"/>
      <c r="M169" s="275" t="s">
        <v>19</v>
      </c>
      <c r="N169" s="276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203</v>
      </c>
      <c r="AT169" s="226" t="s">
        <v>362</v>
      </c>
      <c r="AU169" s="226" t="s">
        <v>79</v>
      </c>
      <c r="AY169" s="20" t="s">
        <v>132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140</v>
      </c>
      <c r="BM169" s="226" t="s">
        <v>637</v>
      </c>
    </row>
    <row r="170" s="2" customFormat="1">
      <c r="A170" s="41"/>
      <c r="B170" s="42"/>
      <c r="C170" s="43"/>
      <c r="D170" s="228" t="s">
        <v>142</v>
      </c>
      <c r="E170" s="43"/>
      <c r="F170" s="229" t="s">
        <v>636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142</v>
      </c>
      <c r="AU170" s="20" t="s">
        <v>79</v>
      </c>
    </row>
    <row r="171" s="2" customFormat="1" ht="16.5" customHeight="1">
      <c r="A171" s="41"/>
      <c r="B171" s="42"/>
      <c r="C171" s="267" t="s">
        <v>380</v>
      </c>
      <c r="D171" s="267" t="s">
        <v>362</v>
      </c>
      <c r="E171" s="268" t="s">
        <v>638</v>
      </c>
      <c r="F171" s="269" t="s">
        <v>639</v>
      </c>
      <c r="G171" s="270" t="s">
        <v>400</v>
      </c>
      <c r="H171" s="271">
        <v>1</v>
      </c>
      <c r="I171" s="272"/>
      <c r="J171" s="273">
        <f>ROUND(I171*H171,2)</f>
        <v>0</v>
      </c>
      <c r="K171" s="269" t="s">
        <v>19</v>
      </c>
      <c r="L171" s="274"/>
      <c r="M171" s="275" t="s">
        <v>19</v>
      </c>
      <c r="N171" s="276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203</v>
      </c>
      <c r="AT171" s="226" t="s">
        <v>362</v>
      </c>
      <c r="AU171" s="226" t="s">
        <v>79</v>
      </c>
      <c r="AY171" s="20" t="s">
        <v>132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140</v>
      </c>
      <c r="BM171" s="226" t="s">
        <v>640</v>
      </c>
    </row>
    <row r="172" s="2" customFormat="1">
      <c r="A172" s="41"/>
      <c r="B172" s="42"/>
      <c r="C172" s="43"/>
      <c r="D172" s="228" t="s">
        <v>142</v>
      </c>
      <c r="E172" s="43"/>
      <c r="F172" s="229" t="s">
        <v>639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142</v>
      </c>
      <c r="AU172" s="20" t="s">
        <v>79</v>
      </c>
    </row>
    <row r="173" s="2" customFormat="1" ht="16.5" customHeight="1">
      <c r="A173" s="41"/>
      <c r="B173" s="42"/>
      <c r="C173" s="267" t="s">
        <v>389</v>
      </c>
      <c r="D173" s="267" t="s">
        <v>362</v>
      </c>
      <c r="E173" s="268" t="s">
        <v>641</v>
      </c>
      <c r="F173" s="269" t="s">
        <v>642</v>
      </c>
      <c r="G173" s="270" t="s">
        <v>400</v>
      </c>
      <c r="H173" s="271">
        <v>1</v>
      </c>
      <c r="I173" s="272"/>
      <c r="J173" s="273">
        <f>ROUND(I173*H173,2)</f>
        <v>0</v>
      </c>
      <c r="K173" s="269" t="s">
        <v>19</v>
      </c>
      <c r="L173" s="274"/>
      <c r="M173" s="275" t="s">
        <v>19</v>
      </c>
      <c r="N173" s="276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203</v>
      </c>
      <c r="AT173" s="226" t="s">
        <v>362</v>
      </c>
      <c r="AU173" s="226" t="s">
        <v>79</v>
      </c>
      <c r="AY173" s="20" t="s">
        <v>132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140</v>
      </c>
      <c r="BM173" s="226" t="s">
        <v>643</v>
      </c>
    </row>
    <row r="174" s="2" customFormat="1">
      <c r="A174" s="41"/>
      <c r="B174" s="42"/>
      <c r="C174" s="43"/>
      <c r="D174" s="228" t="s">
        <v>142</v>
      </c>
      <c r="E174" s="43"/>
      <c r="F174" s="229" t="s">
        <v>642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142</v>
      </c>
      <c r="AU174" s="20" t="s">
        <v>79</v>
      </c>
    </row>
    <row r="175" s="2" customFormat="1" ht="16.5" customHeight="1">
      <c r="A175" s="41"/>
      <c r="B175" s="42"/>
      <c r="C175" s="267" t="s">
        <v>430</v>
      </c>
      <c r="D175" s="267" t="s">
        <v>362</v>
      </c>
      <c r="E175" s="268" t="s">
        <v>644</v>
      </c>
      <c r="F175" s="269" t="s">
        <v>645</v>
      </c>
      <c r="G175" s="270" t="s">
        <v>400</v>
      </c>
      <c r="H175" s="271">
        <v>107</v>
      </c>
      <c r="I175" s="272"/>
      <c r="J175" s="273">
        <f>ROUND(I175*H175,2)</f>
        <v>0</v>
      </c>
      <c r="K175" s="269" t="s">
        <v>19</v>
      </c>
      <c r="L175" s="274"/>
      <c r="M175" s="275" t="s">
        <v>19</v>
      </c>
      <c r="N175" s="276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203</v>
      </c>
      <c r="AT175" s="226" t="s">
        <v>362</v>
      </c>
      <c r="AU175" s="226" t="s">
        <v>79</v>
      </c>
      <c r="AY175" s="20" t="s">
        <v>132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140</v>
      </c>
      <c r="BM175" s="226" t="s">
        <v>646</v>
      </c>
    </row>
    <row r="176" s="2" customFormat="1">
      <c r="A176" s="41"/>
      <c r="B176" s="42"/>
      <c r="C176" s="43"/>
      <c r="D176" s="228" t="s">
        <v>142</v>
      </c>
      <c r="E176" s="43"/>
      <c r="F176" s="229" t="s">
        <v>645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142</v>
      </c>
      <c r="AU176" s="20" t="s">
        <v>79</v>
      </c>
    </row>
    <row r="177" s="2" customFormat="1" ht="16.5" customHeight="1">
      <c r="A177" s="41"/>
      <c r="B177" s="42"/>
      <c r="C177" s="267" t="s">
        <v>647</v>
      </c>
      <c r="D177" s="267" t="s">
        <v>362</v>
      </c>
      <c r="E177" s="268" t="s">
        <v>648</v>
      </c>
      <c r="F177" s="269" t="s">
        <v>649</v>
      </c>
      <c r="G177" s="270" t="s">
        <v>400</v>
      </c>
      <c r="H177" s="271">
        <v>107</v>
      </c>
      <c r="I177" s="272"/>
      <c r="J177" s="273">
        <f>ROUND(I177*H177,2)</f>
        <v>0</v>
      </c>
      <c r="K177" s="269" t="s">
        <v>19</v>
      </c>
      <c r="L177" s="274"/>
      <c r="M177" s="275" t="s">
        <v>19</v>
      </c>
      <c r="N177" s="276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203</v>
      </c>
      <c r="AT177" s="226" t="s">
        <v>362</v>
      </c>
      <c r="AU177" s="226" t="s">
        <v>79</v>
      </c>
      <c r="AY177" s="20" t="s">
        <v>132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140</v>
      </c>
      <c r="BM177" s="226" t="s">
        <v>650</v>
      </c>
    </row>
    <row r="178" s="2" customFormat="1">
      <c r="A178" s="41"/>
      <c r="B178" s="42"/>
      <c r="C178" s="43"/>
      <c r="D178" s="228" t="s">
        <v>142</v>
      </c>
      <c r="E178" s="43"/>
      <c r="F178" s="229" t="s">
        <v>649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142</v>
      </c>
      <c r="AU178" s="20" t="s">
        <v>79</v>
      </c>
    </row>
    <row r="179" s="2" customFormat="1" ht="16.5" customHeight="1">
      <c r="A179" s="41"/>
      <c r="B179" s="42"/>
      <c r="C179" s="267" t="s">
        <v>431</v>
      </c>
      <c r="D179" s="267" t="s">
        <v>362</v>
      </c>
      <c r="E179" s="268" t="s">
        <v>651</v>
      </c>
      <c r="F179" s="269" t="s">
        <v>652</v>
      </c>
      <c r="G179" s="270" t="s">
        <v>400</v>
      </c>
      <c r="H179" s="271">
        <v>54</v>
      </c>
      <c r="I179" s="272"/>
      <c r="J179" s="273">
        <f>ROUND(I179*H179,2)</f>
        <v>0</v>
      </c>
      <c r="K179" s="269" t="s">
        <v>19</v>
      </c>
      <c r="L179" s="274"/>
      <c r="M179" s="275" t="s">
        <v>19</v>
      </c>
      <c r="N179" s="276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203</v>
      </c>
      <c r="AT179" s="226" t="s">
        <v>362</v>
      </c>
      <c r="AU179" s="226" t="s">
        <v>79</v>
      </c>
      <c r="AY179" s="20" t="s">
        <v>132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140</v>
      </c>
      <c r="BM179" s="226" t="s">
        <v>653</v>
      </c>
    </row>
    <row r="180" s="2" customFormat="1">
      <c r="A180" s="41"/>
      <c r="B180" s="42"/>
      <c r="C180" s="43"/>
      <c r="D180" s="228" t="s">
        <v>142</v>
      </c>
      <c r="E180" s="43"/>
      <c r="F180" s="229" t="s">
        <v>652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142</v>
      </c>
      <c r="AU180" s="20" t="s">
        <v>79</v>
      </c>
    </row>
    <row r="181" s="12" customFormat="1" ht="25.92" customHeight="1">
      <c r="A181" s="12"/>
      <c r="B181" s="199"/>
      <c r="C181" s="200"/>
      <c r="D181" s="201" t="s">
        <v>71</v>
      </c>
      <c r="E181" s="202" t="s">
        <v>654</v>
      </c>
      <c r="F181" s="202" t="s">
        <v>655</v>
      </c>
      <c r="G181" s="200"/>
      <c r="H181" s="200"/>
      <c r="I181" s="203"/>
      <c r="J181" s="204">
        <f>BK181</f>
        <v>0</v>
      </c>
      <c r="K181" s="200"/>
      <c r="L181" s="205"/>
      <c r="M181" s="206"/>
      <c r="N181" s="207"/>
      <c r="O181" s="207"/>
      <c r="P181" s="208">
        <f>SUM(P182:P187)</f>
        <v>0</v>
      </c>
      <c r="Q181" s="207"/>
      <c r="R181" s="208">
        <f>SUM(R182:R187)</f>
        <v>0</v>
      </c>
      <c r="S181" s="207"/>
      <c r="T181" s="209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79</v>
      </c>
      <c r="AT181" s="211" t="s">
        <v>71</v>
      </c>
      <c r="AU181" s="211" t="s">
        <v>72</v>
      </c>
      <c r="AY181" s="210" t="s">
        <v>132</v>
      </c>
      <c r="BK181" s="212">
        <f>SUM(BK182:BK187)</f>
        <v>0</v>
      </c>
    </row>
    <row r="182" s="2" customFormat="1" ht="24.15" customHeight="1">
      <c r="A182" s="41"/>
      <c r="B182" s="42"/>
      <c r="C182" s="215" t="s">
        <v>656</v>
      </c>
      <c r="D182" s="215" t="s">
        <v>135</v>
      </c>
      <c r="E182" s="216" t="s">
        <v>657</v>
      </c>
      <c r="F182" s="217" t="s">
        <v>658</v>
      </c>
      <c r="G182" s="218" t="s">
        <v>563</v>
      </c>
      <c r="H182" s="219">
        <v>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43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140</v>
      </c>
      <c r="AT182" s="226" t="s">
        <v>135</v>
      </c>
      <c r="AU182" s="226" t="s">
        <v>79</v>
      </c>
      <c r="AY182" s="20" t="s">
        <v>132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140</v>
      </c>
      <c r="BM182" s="226" t="s">
        <v>659</v>
      </c>
    </row>
    <row r="183" s="2" customFormat="1">
      <c r="A183" s="41"/>
      <c r="B183" s="42"/>
      <c r="C183" s="43"/>
      <c r="D183" s="228" t="s">
        <v>142</v>
      </c>
      <c r="E183" s="43"/>
      <c r="F183" s="229" t="s">
        <v>658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142</v>
      </c>
      <c r="AU183" s="20" t="s">
        <v>79</v>
      </c>
    </row>
    <row r="184" s="2" customFormat="1" ht="24.15" customHeight="1">
      <c r="A184" s="41"/>
      <c r="B184" s="42"/>
      <c r="C184" s="215" t="s">
        <v>458</v>
      </c>
      <c r="D184" s="215" t="s">
        <v>135</v>
      </c>
      <c r="E184" s="216" t="s">
        <v>660</v>
      </c>
      <c r="F184" s="217" t="s">
        <v>661</v>
      </c>
      <c r="G184" s="218" t="s">
        <v>563</v>
      </c>
      <c r="H184" s="219">
        <v>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140</v>
      </c>
      <c r="AT184" s="226" t="s">
        <v>135</v>
      </c>
      <c r="AU184" s="226" t="s">
        <v>79</v>
      </c>
      <c r="AY184" s="20" t="s">
        <v>132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140</v>
      </c>
      <c r="BM184" s="226" t="s">
        <v>662</v>
      </c>
    </row>
    <row r="185" s="2" customFormat="1">
      <c r="A185" s="41"/>
      <c r="B185" s="42"/>
      <c r="C185" s="43"/>
      <c r="D185" s="228" t="s">
        <v>142</v>
      </c>
      <c r="E185" s="43"/>
      <c r="F185" s="229" t="s">
        <v>661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142</v>
      </c>
      <c r="AU185" s="20" t="s">
        <v>79</v>
      </c>
    </row>
    <row r="186" s="2" customFormat="1" ht="24.15" customHeight="1">
      <c r="A186" s="41"/>
      <c r="B186" s="42"/>
      <c r="C186" s="215" t="s">
        <v>663</v>
      </c>
      <c r="D186" s="215" t="s">
        <v>135</v>
      </c>
      <c r="E186" s="216" t="s">
        <v>664</v>
      </c>
      <c r="F186" s="217" t="s">
        <v>665</v>
      </c>
      <c r="G186" s="218" t="s">
        <v>563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140</v>
      </c>
      <c r="AT186" s="226" t="s">
        <v>135</v>
      </c>
      <c r="AU186" s="226" t="s">
        <v>79</v>
      </c>
      <c r="AY186" s="20" t="s">
        <v>132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140</v>
      </c>
      <c r="BM186" s="226" t="s">
        <v>666</v>
      </c>
    </row>
    <row r="187" s="2" customFormat="1">
      <c r="A187" s="41"/>
      <c r="B187" s="42"/>
      <c r="C187" s="43"/>
      <c r="D187" s="228" t="s">
        <v>142</v>
      </c>
      <c r="E187" s="43"/>
      <c r="F187" s="229" t="s">
        <v>665</v>
      </c>
      <c r="G187" s="43"/>
      <c r="H187" s="43"/>
      <c r="I187" s="230"/>
      <c r="J187" s="43"/>
      <c r="K187" s="43"/>
      <c r="L187" s="47"/>
      <c r="M187" s="277"/>
      <c r="N187" s="278"/>
      <c r="O187" s="279"/>
      <c r="P187" s="279"/>
      <c r="Q187" s="279"/>
      <c r="R187" s="279"/>
      <c r="S187" s="279"/>
      <c r="T187" s="280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142</v>
      </c>
      <c r="AU187" s="20" t="s">
        <v>79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ft67TG4PQ/sIofL9eToZL7FQu/21zN9oW6JFyYZueyltU1V2wotvp7Rl6yTCwiovG8a/kXAx3lWBGD5DD+ogcg==" hashValue="pYx9aC7f8E4yoZ2j2vQWQQ1LfeA6eUflnhebCY0qsC96qo7R6rLI4GRkT+VUuytQ5127yQmiHQdtgWQQzQjD2Q==" algorithmName="SHA-512" password="CC35"/>
  <autoFilter ref="C92:K1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99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Rekonstrukce a přístavba areálu FSV UK v Jinonicích</v>
      </c>
      <c r="F7" s="145"/>
      <c r="G7" s="145"/>
      <c r="H7" s="145"/>
      <c r="L7" s="23"/>
    </row>
    <row r="8" s="1" customFormat="1" ht="12" customHeight="1">
      <c r="B8" s="23"/>
      <c r="D8" s="145" t="s">
        <v>100</v>
      </c>
      <c r="L8" s="23"/>
    </row>
    <row r="9" s="2" customFormat="1" ht="16.5" customHeight="1">
      <c r="A9" s="41"/>
      <c r="B9" s="47"/>
      <c r="C9" s="41"/>
      <c r="D9" s="41"/>
      <c r="E9" s="146" t="s">
        <v>101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667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104</v>
      </c>
      <c r="G14" s="41"/>
      <c r="H14" s="41"/>
      <c r="I14" s="145" t="s">
        <v>23</v>
      </c>
      <c r="J14" s="149" t="str">
        <f>'Rekapitulace stavby'!AN8</f>
        <v>1. 8. 2024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37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ROUND((SUM(BE90:BE107)),  2)</f>
        <v>0</v>
      </c>
      <c r="G35" s="41"/>
      <c r="H35" s="41"/>
      <c r="I35" s="160">
        <v>0.20999999999999999</v>
      </c>
      <c r="J35" s="159">
        <f>ROUND(((SUM(BE90:BE107))*I35),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ROUND((SUM(BF90:BF107)),  2)</f>
        <v>0</v>
      </c>
      <c r="G36" s="41"/>
      <c r="H36" s="41"/>
      <c r="I36" s="160">
        <v>0.12</v>
      </c>
      <c r="J36" s="159">
        <f>ROUND(((SUM(BF90:BF107))*I36),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ROUND((SUM(BG90:BG107)),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ROUND((SUM(BH90:BH107)),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ROUND((SUM(BI90:BI107)),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105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a přístavba areálu FSV UK v Jinonicích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101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VRN - Vedlejší a ostatní náklady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U Kříže 661/8, Praha 5 – Jinonice, 15800</v>
      </c>
      <c r="G56" s="43"/>
      <c r="H56" s="43"/>
      <c r="I56" s="35" t="s">
        <v>23</v>
      </c>
      <c r="J56" s="75" t="str">
        <f>IF(J14="","",J14)</f>
        <v>1. 8. 2024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Fakulta sociálních věd, Univerzita Karlova</v>
      </c>
      <c r="G58" s="43"/>
      <c r="H58" s="43"/>
      <c r="I58" s="35" t="s">
        <v>31</v>
      </c>
      <c r="J58" s="39" t="str">
        <f>E23</f>
        <v>VPÚ DECO PRAHA a.s.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TMI Building s.r.o.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108</v>
      </c>
    </row>
    <row r="64" s="9" customFormat="1" ht="24.96" customHeight="1">
      <c r="A64" s="9"/>
      <c r="B64" s="177"/>
      <c r="C64" s="178"/>
      <c r="D64" s="179" t="s">
        <v>668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669</v>
      </c>
      <c r="E65" s="185"/>
      <c r="F65" s="185"/>
      <c r="G65" s="185"/>
      <c r="H65" s="185"/>
      <c r="I65" s="185"/>
      <c r="J65" s="186">
        <f>J92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670</v>
      </c>
      <c r="E66" s="185"/>
      <c r="F66" s="185"/>
      <c r="G66" s="185"/>
      <c r="H66" s="185"/>
      <c r="I66" s="185"/>
      <c r="J66" s="186">
        <f>J96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671</v>
      </c>
      <c r="E67" s="185"/>
      <c r="F67" s="185"/>
      <c r="G67" s="185"/>
      <c r="H67" s="185"/>
      <c r="I67" s="185"/>
      <c r="J67" s="186">
        <f>J100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672</v>
      </c>
      <c r="E68" s="185"/>
      <c r="F68" s="185"/>
      <c r="G68" s="185"/>
      <c r="H68" s="185"/>
      <c r="I68" s="185"/>
      <c r="J68" s="186">
        <f>J104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117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Rekonstrukce a přístavba areálu FSV UK v Jinonicích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100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101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102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VRN - Vedlejší a ostatní náklady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U Kříže 661/8, Praha 5 – Jinonice, 15800</v>
      </c>
      <c r="G84" s="43"/>
      <c r="H84" s="43"/>
      <c r="I84" s="35" t="s">
        <v>23</v>
      </c>
      <c r="J84" s="75" t="str">
        <f>IF(J14="","",J14)</f>
        <v>1. 8. 2024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25</v>
      </c>
      <c r="D86" s="43"/>
      <c r="E86" s="43"/>
      <c r="F86" s="30" t="str">
        <f>E17</f>
        <v>Fakulta sociálních věd, Univerzita Karlova</v>
      </c>
      <c r="G86" s="43"/>
      <c r="H86" s="43"/>
      <c r="I86" s="35" t="s">
        <v>31</v>
      </c>
      <c r="J86" s="39" t="str">
        <f>E23</f>
        <v>VPÚ DECO PRAHA a.s.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>TMI Building s.r.o.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118</v>
      </c>
      <c r="D89" s="191" t="s">
        <v>57</v>
      </c>
      <c r="E89" s="191" t="s">
        <v>53</v>
      </c>
      <c r="F89" s="191" t="s">
        <v>54</v>
      </c>
      <c r="G89" s="191" t="s">
        <v>119</v>
      </c>
      <c r="H89" s="191" t="s">
        <v>120</v>
      </c>
      <c r="I89" s="191" t="s">
        <v>121</v>
      </c>
      <c r="J89" s="191" t="s">
        <v>107</v>
      </c>
      <c r="K89" s="192" t="s">
        <v>122</v>
      </c>
      <c r="L89" s="193"/>
      <c r="M89" s="95" t="s">
        <v>19</v>
      </c>
      <c r="N89" s="96" t="s">
        <v>42</v>
      </c>
      <c r="O89" s="96" t="s">
        <v>123</v>
      </c>
      <c r="P89" s="96" t="s">
        <v>124</v>
      </c>
      <c r="Q89" s="96" t="s">
        <v>125</v>
      </c>
      <c r="R89" s="96" t="s">
        <v>126</v>
      </c>
      <c r="S89" s="96" t="s">
        <v>127</v>
      </c>
      <c r="T89" s="97" t="s">
        <v>128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129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</f>
        <v>0</v>
      </c>
      <c r="Q90" s="99"/>
      <c r="R90" s="196">
        <f>R91</f>
        <v>0</v>
      </c>
      <c r="S90" s="99"/>
      <c r="T90" s="197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108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96</v>
      </c>
      <c r="F91" s="202" t="s">
        <v>673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P92+P96+P100+P104</f>
        <v>0</v>
      </c>
      <c r="Q91" s="207"/>
      <c r="R91" s="208">
        <f>R92+R96+R100+R104</f>
        <v>0</v>
      </c>
      <c r="S91" s="207"/>
      <c r="T91" s="209">
        <f>T92+T96+T100+T104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177</v>
      </c>
      <c r="AT91" s="211" t="s">
        <v>71</v>
      </c>
      <c r="AU91" s="211" t="s">
        <v>72</v>
      </c>
      <c r="AY91" s="210" t="s">
        <v>132</v>
      </c>
      <c r="BK91" s="212">
        <f>BK92+BK96+BK100+BK104</f>
        <v>0</v>
      </c>
    </row>
    <row r="92" s="12" customFormat="1" ht="22.8" customHeight="1">
      <c r="A92" s="12"/>
      <c r="B92" s="199"/>
      <c r="C92" s="200"/>
      <c r="D92" s="201" t="s">
        <v>71</v>
      </c>
      <c r="E92" s="213" t="s">
        <v>674</v>
      </c>
      <c r="F92" s="213" t="s">
        <v>675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SUM(P93:P95)</f>
        <v>0</v>
      </c>
      <c r="Q92" s="207"/>
      <c r="R92" s="208">
        <f>SUM(R93:R95)</f>
        <v>0</v>
      </c>
      <c r="S92" s="207"/>
      <c r="T92" s="209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177</v>
      </c>
      <c r="AT92" s="211" t="s">
        <v>71</v>
      </c>
      <c r="AU92" s="211" t="s">
        <v>79</v>
      </c>
      <c r="AY92" s="210" t="s">
        <v>132</v>
      </c>
      <c r="BK92" s="212">
        <f>SUM(BK93:BK95)</f>
        <v>0</v>
      </c>
    </row>
    <row r="93" s="2" customFormat="1" ht="16.5" customHeight="1">
      <c r="A93" s="41"/>
      <c r="B93" s="42"/>
      <c r="C93" s="215" t="s">
        <v>79</v>
      </c>
      <c r="D93" s="215" t="s">
        <v>135</v>
      </c>
      <c r="E93" s="216" t="s">
        <v>676</v>
      </c>
      <c r="F93" s="217" t="s">
        <v>675</v>
      </c>
      <c r="G93" s="218" t="s">
        <v>191</v>
      </c>
      <c r="H93" s="219">
        <v>1</v>
      </c>
      <c r="I93" s="220"/>
      <c r="J93" s="221">
        <f>ROUND(I93*H93,2)</f>
        <v>0</v>
      </c>
      <c r="K93" s="217" t="s">
        <v>139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677</v>
      </c>
      <c r="AT93" s="226" t="s">
        <v>135</v>
      </c>
      <c r="AU93" s="226" t="s">
        <v>81</v>
      </c>
      <c r="AY93" s="20" t="s">
        <v>132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677</v>
      </c>
      <c r="BM93" s="226" t="s">
        <v>678</v>
      </c>
    </row>
    <row r="94" s="2" customFormat="1">
      <c r="A94" s="41"/>
      <c r="B94" s="42"/>
      <c r="C94" s="43"/>
      <c r="D94" s="228" t="s">
        <v>142</v>
      </c>
      <c r="E94" s="43"/>
      <c r="F94" s="229" t="s">
        <v>675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142</v>
      </c>
      <c r="AU94" s="20" t="s">
        <v>81</v>
      </c>
    </row>
    <row r="95" s="2" customFormat="1">
      <c r="A95" s="41"/>
      <c r="B95" s="42"/>
      <c r="C95" s="43"/>
      <c r="D95" s="233" t="s">
        <v>144</v>
      </c>
      <c r="E95" s="43"/>
      <c r="F95" s="234" t="s">
        <v>679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144</v>
      </c>
      <c r="AU95" s="20" t="s">
        <v>81</v>
      </c>
    </row>
    <row r="96" s="12" customFormat="1" ht="22.8" customHeight="1">
      <c r="A96" s="12"/>
      <c r="B96" s="199"/>
      <c r="C96" s="200"/>
      <c r="D96" s="201" t="s">
        <v>71</v>
      </c>
      <c r="E96" s="213" t="s">
        <v>680</v>
      </c>
      <c r="F96" s="213" t="s">
        <v>681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SUM(P97:P99)</f>
        <v>0</v>
      </c>
      <c r="Q96" s="207"/>
      <c r="R96" s="208">
        <f>SUM(R97:R99)</f>
        <v>0</v>
      </c>
      <c r="S96" s="207"/>
      <c r="T96" s="20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177</v>
      </c>
      <c r="AT96" s="211" t="s">
        <v>71</v>
      </c>
      <c r="AU96" s="211" t="s">
        <v>79</v>
      </c>
      <c r="AY96" s="210" t="s">
        <v>132</v>
      </c>
      <c r="BK96" s="212">
        <f>SUM(BK97:BK99)</f>
        <v>0</v>
      </c>
    </row>
    <row r="97" s="2" customFormat="1" ht="16.5" customHeight="1">
      <c r="A97" s="41"/>
      <c r="B97" s="42"/>
      <c r="C97" s="215" t="s">
        <v>81</v>
      </c>
      <c r="D97" s="215" t="s">
        <v>135</v>
      </c>
      <c r="E97" s="216" t="s">
        <v>682</v>
      </c>
      <c r="F97" s="217" t="s">
        <v>683</v>
      </c>
      <c r="G97" s="218" t="s">
        <v>191</v>
      </c>
      <c r="H97" s="219">
        <v>1</v>
      </c>
      <c r="I97" s="220"/>
      <c r="J97" s="221">
        <f>ROUND(I97*H97,2)</f>
        <v>0</v>
      </c>
      <c r="K97" s="217" t="s">
        <v>139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677</v>
      </c>
      <c r="AT97" s="226" t="s">
        <v>135</v>
      </c>
      <c r="AU97" s="226" t="s">
        <v>81</v>
      </c>
      <c r="AY97" s="20" t="s">
        <v>132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677</v>
      </c>
      <c r="BM97" s="226" t="s">
        <v>684</v>
      </c>
    </row>
    <row r="98" s="2" customFormat="1">
      <c r="A98" s="41"/>
      <c r="B98" s="42"/>
      <c r="C98" s="43"/>
      <c r="D98" s="228" t="s">
        <v>142</v>
      </c>
      <c r="E98" s="43"/>
      <c r="F98" s="229" t="s">
        <v>683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142</v>
      </c>
      <c r="AU98" s="20" t="s">
        <v>81</v>
      </c>
    </row>
    <row r="99" s="2" customFormat="1">
      <c r="A99" s="41"/>
      <c r="B99" s="42"/>
      <c r="C99" s="43"/>
      <c r="D99" s="233" t="s">
        <v>144</v>
      </c>
      <c r="E99" s="43"/>
      <c r="F99" s="234" t="s">
        <v>685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144</v>
      </c>
      <c r="AU99" s="20" t="s">
        <v>81</v>
      </c>
    </row>
    <row r="100" s="12" customFormat="1" ht="22.8" customHeight="1">
      <c r="A100" s="12"/>
      <c r="B100" s="199"/>
      <c r="C100" s="200"/>
      <c r="D100" s="201" t="s">
        <v>71</v>
      </c>
      <c r="E100" s="213" t="s">
        <v>686</v>
      </c>
      <c r="F100" s="213" t="s">
        <v>687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SUM(P101:P103)</f>
        <v>0</v>
      </c>
      <c r="Q100" s="207"/>
      <c r="R100" s="208">
        <f>SUM(R101:R103)</f>
        <v>0</v>
      </c>
      <c r="S100" s="207"/>
      <c r="T100" s="209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177</v>
      </c>
      <c r="AT100" s="211" t="s">
        <v>71</v>
      </c>
      <c r="AU100" s="211" t="s">
        <v>79</v>
      </c>
      <c r="AY100" s="210" t="s">
        <v>132</v>
      </c>
      <c r="BK100" s="212">
        <f>SUM(BK101:BK103)</f>
        <v>0</v>
      </c>
    </row>
    <row r="101" s="2" customFormat="1" ht="16.5" customHeight="1">
      <c r="A101" s="41"/>
      <c r="B101" s="42"/>
      <c r="C101" s="215" t="s">
        <v>161</v>
      </c>
      <c r="D101" s="215" t="s">
        <v>135</v>
      </c>
      <c r="E101" s="216" t="s">
        <v>688</v>
      </c>
      <c r="F101" s="217" t="s">
        <v>687</v>
      </c>
      <c r="G101" s="218" t="s">
        <v>404</v>
      </c>
      <c r="H101" s="219">
        <v>1</v>
      </c>
      <c r="I101" s="220"/>
      <c r="J101" s="221">
        <f>ROUND(I101*H101,2)</f>
        <v>0</v>
      </c>
      <c r="K101" s="217" t="s">
        <v>139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677</v>
      </c>
      <c r="AT101" s="226" t="s">
        <v>135</v>
      </c>
      <c r="AU101" s="226" t="s">
        <v>81</v>
      </c>
      <c r="AY101" s="20" t="s">
        <v>132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677</v>
      </c>
      <c r="BM101" s="226" t="s">
        <v>689</v>
      </c>
    </row>
    <row r="102" s="2" customFormat="1">
      <c r="A102" s="41"/>
      <c r="B102" s="42"/>
      <c r="C102" s="43"/>
      <c r="D102" s="228" t="s">
        <v>142</v>
      </c>
      <c r="E102" s="43"/>
      <c r="F102" s="229" t="s">
        <v>687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142</v>
      </c>
      <c r="AU102" s="20" t="s">
        <v>81</v>
      </c>
    </row>
    <row r="103" s="2" customFormat="1">
      <c r="A103" s="41"/>
      <c r="B103" s="42"/>
      <c r="C103" s="43"/>
      <c r="D103" s="233" t="s">
        <v>144</v>
      </c>
      <c r="E103" s="43"/>
      <c r="F103" s="234" t="s">
        <v>690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144</v>
      </c>
      <c r="AU103" s="20" t="s">
        <v>81</v>
      </c>
    </row>
    <row r="104" s="12" customFormat="1" ht="22.8" customHeight="1">
      <c r="A104" s="12"/>
      <c r="B104" s="199"/>
      <c r="C104" s="200"/>
      <c r="D104" s="201" t="s">
        <v>71</v>
      </c>
      <c r="E104" s="213" t="s">
        <v>691</v>
      </c>
      <c r="F104" s="213" t="s">
        <v>692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177</v>
      </c>
      <c r="AT104" s="211" t="s">
        <v>71</v>
      </c>
      <c r="AU104" s="211" t="s">
        <v>79</v>
      </c>
      <c r="AY104" s="210" t="s">
        <v>132</v>
      </c>
      <c r="BK104" s="212">
        <f>SUM(BK105:BK107)</f>
        <v>0</v>
      </c>
    </row>
    <row r="105" s="2" customFormat="1" ht="16.5" customHeight="1">
      <c r="A105" s="41"/>
      <c r="B105" s="42"/>
      <c r="C105" s="215" t="s">
        <v>140</v>
      </c>
      <c r="D105" s="215" t="s">
        <v>135</v>
      </c>
      <c r="E105" s="216" t="s">
        <v>693</v>
      </c>
      <c r="F105" s="217" t="s">
        <v>692</v>
      </c>
      <c r="G105" s="218" t="s">
        <v>404</v>
      </c>
      <c r="H105" s="219">
        <v>1</v>
      </c>
      <c r="I105" s="220"/>
      <c r="J105" s="221">
        <f>ROUND(I105*H105,2)</f>
        <v>0</v>
      </c>
      <c r="K105" s="217" t="s">
        <v>139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677</v>
      </c>
      <c r="AT105" s="226" t="s">
        <v>135</v>
      </c>
      <c r="AU105" s="226" t="s">
        <v>81</v>
      </c>
      <c r="AY105" s="20" t="s">
        <v>132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677</v>
      </c>
      <c r="BM105" s="226" t="s">
        <v>694</v>
      </c>
    </row>
    <row r="106" s="2" customFormat="1">
      <c r="A106" s="41"/>
      <c r="B106" s="42"/>
      <c r="C106" s="43"/>
      <c r="D106" s="228" t="s">
        <v>142</v>
      </c>
      <c r="E106" s="43"/>
      <c r="F106" s="229" t="s">
        <v>692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142</v>
      </c>
      <c r="AU106" s="20" t="s">
        <v>81</v>
      </c>
    </row>
    <row r="107" s="2" customFormat="1">
      <c r="A107" s="41"/>
      <c r="B107" s="42"/>
      <c r="C107" s="43"/>
      <c r="D107" s="233" t="s">
        <v>144</v>
      </c>
      <c r="E107" s="43"/>
      <c r="F107" s="234" t="s">
        <v>695</v>
      </c>
      <c r="G107" s="43"/>
      <c r="H107" s="43"/>
      <c r="I107" s="230"/>
      <c r="J107" s="43"/>
      <c r="K107" s="43"/>
      <c r="L107" s="47"/>
      <c r="M107" s="277"/>
      <c r="N107" s="278"/>
      <c r="O107" s="279"/>
      <c r="P107" s="279"/>
      <c r="Q107" s="279"/>
      <c r="R107" s="279"/>
      <c r="S107" s="279"/>
      <c r="T107" s="280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144</v>
      </c>
      <c r="AU107" s="20" t="s">
        <v>81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eAoYG3O65b45vRs0T4bq4YGrf85VhKssd1U/WXYa0JoKq+2M8Uhi/zoqceWDtxJeeG07vW7S+IsgX8OwpUN37Q==" hashValue="+BnNS6j0BkfGuMDWKSLSpol9M3h/M16aaLlEiUgRYM9SvpTVNKEGqO+mJImLauCr7ztWV65DveWFGDtJD0IXqw==" algorithmName="SHA-512" password="CC35"/>
  <autoFilter ref="C89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4_02/030001000"/>
    <hyperlink ref="F99" r:id="rId2" display="https://podminky.urs.cz/item/CS_URS_2024_02/045002000"/>
    <hyperlink ref="F103" r:id="rId3" display="https://podminky.urs.cz/item/CS_URS_2024_02/060001000"/>
    <hyperlink ref="F107" r:id="rId4" display="https://podminky.urs.cz/item/CS_URS_2024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4" customWidth="1"/>
    <col min="2" max="2" width="1.667969" style="294" customWidth="1"/>
    <col min="3" max="4" width="5" style="294" customWidth="1"/>
    <col min="5" max="5" width="11.66016" style="294" customWidth="1"/>
    <col min="6" max="6" width="9.160156" style="294" customWidth="1"/>
    <col min="7" max="7" width="5" style="294" customWidth="1"/>
    <col min="8" max="8" width="77.83203" style="294" customWidth="1"/>
    <col min="9" max="10" width="20" style="294" customWidth="1"/>
    <col min="11" max="11" width="1.667969" style="294" customWidth="1"/>
  </cols>
  <sheetData>
    <row r="1" s="1" customFormat="1" ht="37.5" customHeight="1"/>
    <row r="2" s="1" customFormat="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7" customFormat="1" ht="45" customHeight="1">
      <c r="B3" s="298"/>
      <c r="C3" s="299" t="s">
        <v>696</v>
      </c>
      <c r="D3" s="299"/>
      <c r="E3" s="299"/>
      <c r="F3" s="299"/>
      <c r="G3" s="299"/>
      <c r="H3" s="299"/>
      <c r="I3" s="299"/>
      <c r="J3" s="299"/>
      <c r="K3" s="300"/>
    </row>
    <row r="4" s="1" customFormat="1" ht="25.5" customHeight="1">
      <c r="B4" s="301"/>
      <c r="C4" s="302" t="s">
        <v>697</v>
      </c>
      <c r="D4" s="302"/>
      <c r="E4" s="302"/>
      <c r="F4" s="302"/>
      <c r="G4" s="302"/>
      <c r="H4" s="302"/>
      <c r="I4" s="302"/>
      <c r="J4" s="302"/>
      <c r="K4" s="303"/>
    </row>
    <row r="5" s="1" customFormat="1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s="1" customFormat="1" ht="15" customHeight="1">
      <c r="B6" s="301"/>
      <c r="C6" s="305" t="s">
        <v>698</v>
      </c>
      <c r="D6" s="305"/>
      <c r="E6" s="305"/>
      <c r="F6" s="305"/>
      <c r="G6" s="305"/>
      <c r="H6" s="305"/>
      <c r="I6" s="305"/>
      <c r="J6" s="305"/>
      <c r="K6" s="303"/>
    </row>
    <row r="7" s="1" customFormat="1" ht="15" customHeight="1">
      <c r="B7" s="306"/>
      <c r="C7" s="305" t="s">
        <v>699</v>
      </c>
      <c r="D7" s="305"/>
      <c r="E7" s="305"/>
      <c r="F7" s="305"/>
      <c r="G7" s="305"/>
      <c r="H7" s="305"/>
      <c r="I7" s="305"/>
      <c r="J7" s="305"/>
      <c r="K7" s="303"/>
    </row>
    <row r="8" s="1" customFormat="1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s="1" customFormat="1" ht="15" customHeight="1">
      <c r="B9" s="306"/>
      <c r="C9" s="305" t="s">
        <v>700</v>
      </c>
      <c r="D9" s="305"/>
      <c r="E9" s="305"/>
      <c r="F9" s="305"/>
      <c r="G9" s="305"/>
      <c r="H9" s="305"/>
      <c r="I9" s="305"/>
      <c r="J9" s="305"/>
      <c r="K9" s="303"/>
    </row>
    <row r="10" s="1" customFormat="1" ht="15" customHeight="1">
      <c r="B10" s="306"/>
      <c r="C10" s="305"/>
      <c r="D10" s="305" t="s">
        <v>701</v>
      </c>
      <c r="E10" s="305"/>
      <c r="F10" s="305"/>
      <c r="G10" s="305"/>
      <c r="H10" s="305"/>
      <c r="I10" s="305"/>
      <c r="J10" s="305"/>
      <c r="K10" s="303"/>
    </row>
    <row r="11" s="1" customFormat="1" ht="15" customHeight="1">
      <c r="B11" s="306"/>
      <c r="C11" s="307"/>
      <c r="D11" s="305" t="s">
        <v>702</v>
      </c>
      <c r="E11" s="305"/>
      <c r="F11" s="305"/>
      <c r="G11" s="305"/>
      <c r="H11" s="305"/>
      <c r="I11" s="305"/>
      <c r="J11" s="305"/>
      <c r="K11" s="303"/>
    </row>
    <row r="12" s="1" customFormat="1" ht="15" customHeight="1">
      <c r="B12" s="306"/>
      <c r="C12" s="307"/>
      <c r="D12" s="305"/>
      <c r="E12" s="305"/>
      <c r="F12" s="305"/>
      <c r="G12" s="305"/>
      <c r="H12" s="305"/>
      <c r="I12" s="305"/>
      <c r="J12" s="305"/>
      <c r="K12" s="303"/>
    </row>
    <row r="13" s="1" customFormat="1" ht="15" customHeight="1">
      <c r="B13" s="306"/>
      <c r="C13" s="307"/>
      <c r="D13" s="308" t="s">
        <v>703</v>
      </c>
      <c r="E13" s="305"/>
      <c r="F13" s="305"/>
      <c r="G13" s="305"/>
      <c r="H13" s="305"/>
      <c r="I13" s="305"/>
      <c r="J13" s="305"/>
      <c r="K13" s="303"/>
    </row>
    <row r="14" s="1" customFormat="1" ht="12.7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3"/>
    </row>
    <row r="15" s="1" customFormat="1" ht="15" customHeight="1">
      <c r="B15" s="306"/>
      <c r="C15" s="307"/>
      <c r="D15" s="305" t="s">
        <v>704</v>
      </c>
      <c r="E15" s="305"/>
      <c r="F15" s="305"/>
      <c r="G15" s="305"/>
      <c r="H15" s="305"/>
      <c r="I15" s="305"/>
      <c r="J15" s="305"/>
      <c r="K15" s="303"/>
    </row>
    <row r="16" s="1" customFormat="1" ht="15" customHeight="1">
      <c r="B16" s="306"/>
      <c r="C16" s="307"/>
      <c r="D16" s="305" t="s">
        <v>705</v>
      </c>
      <c r="E16" s="305"/>
      <c r="F16" s="305"/>
      <c r="G16" s="305"/>
      <c r="H16" s="305"/>
      <c r="I16" s="305"/>
      <c r="J16" s="305"/>
      <c r="K16" s="303"/>
    </row>
    <row r="17" s="1" customFormat="1" ht="15" customHeight="1">
      <c r="B17" s="306"/>
      <c r="C17" s="307"/>
      <c r="D17" s="305" t="s">
        <v>706</v>
      </c>
      <c r="E17" s="305"/>
      <c r="F17" s="305"/>
      <c r="G17" s="305"/>
      <c r="H17" s="305"/>
      <c r="I17" s="305"/>
      <c r="J17" s="305"/>
      <c r="K17" s="303"/>
    </row>
    <row r="18" s="1" customFormat="1" ht="15" customHeight="1">
      <c r="B18" s="306"/>
      <c r="C18" s="307"/>
      <c r="D18" s="307"/>
      <c r="E18" s="309" t="s">
        <v>78</v>
      </c>
      <c r="F18" s="305" t="s">
        <v>707</v>
      </c>
      <c r="G18" s="305"/>
      <c r="H18" s="305"/>
      <c r="I18" s="305"/>
      <c r="J18" s="305"/>
      <c r="K18" s="303"/>
    </row>
    <row r="19" s="1" customFormat="1" ht="15" customHeight="1">
      <c r="B19" s="306"/>
      <c r="C19" s="307"/>
      <c r="D19" s="307"/>
      <c r="E19" s="309" t="s">
        <v>708</v>
      </c>
      <c r="F19" s="305" t="s">
        <v>709</v>
      </c>
      <c r="G19" s="305"/>
      <c r="H19" s="305"/>
      <c r="I19" s="305"/>
      <c r="J19" s="305"/>
      <c r="K19" s="303"/>
    </row>
    <row r="20" s="1" customFormat="1" ht="15" customHeight="1">
      <c r="B20" s="306"/>
      <c r="C20" s="307"/>
      <c r="D20" s="307"/>
      <c r="E20" s="309" t="s">
        <v>710</v>
      </c>
      <c r="F20" s="305" t="s">
        <v>711</v>
      </c>
      <c r="G20" s="305"/>
      <c r="H20" s="305"/>
      <c r="I20" s="305"/>
      <c r="J20" s="305"/>
      <c r="K20" s="303"/>
    </row>
    <row r="21" s="1" customFormat="1" ht="15" customHeight="1">
      <c r="B21" s="306"/>
      <c r="C21" s="307"/>
      <c r="D21" s="307"/>
      <c r="E21" s="309" t="s">
        <v>712</v>
      </c>
      <c r="F21" s="305" t="s">
        <v>97</v>
      </c>
      <c r="G21" s="305"/>
      <c r="H21" s="305"/>
      <c r="I21" s="305"/>
      <c r="J21" s="305"/>
      <c r="K21" s="303"/>
    </row>
    <row r="22" s="1" customFormat="1" ht="15" customHeight="1">
      <c r="B22" s="306"/>
      <c r="C22" s="307"/>
      <c r="D22" s="307"/>
      <c r="E22" s="309" t="s">
        <v>713</v>
      </c>
      <c r="F22" s="305" t="s">
        <v>655</v>
      </c>
      <c r="G22" s="305"/>
      <c r="H22" s="305"/>
      <c r="I22" s="305"/>
      <c r="J22" s="305"/>
      <c r="K22" s="303"/>
    </row>
    <row r="23" s="1" customFormat="1" ht="15" customHeight="1">
      <c r="B23" s="306"/>
      <c r="C23" s="307"/>
      <c r="D23" s="307"/>
      <c r="E23" s="309" t="s">
        <v>85</v>
      </c>
      <c r="F23" s="305" t="s">
        <v>714</v>
      </c>
      <c r="G23" s="305"/>
      <c r="H23" s="305"/>
      <c r="I23" s="305"/>
      <c r="J23" s="305"/>
      <c r="K23" s="303"/>
    </row>
    <row r="24" s="1" customFormat="1" ht="12.75" customHeight="1">
      <c r="B24" s="306"/>
      <c r="C24" s="307"/>
      <c r="D24" s="307"/>
      <c r="E24" s="307"/>
      <c r="F24" s="307"/>
      <c r="G24" s="307"/>
      <c r="H24" s="307"/>
      <c r="I24" s="307"/>
      <c r="J24" s="307"/>
      <c r="K24" s="303"/>
    </row>
    <row r="25" s="1" customFormat="1" ht="15" customHeight="1">
      <c r="B25" s="306"/>
      <c r="C25" s="305" t="s">
        <v>715</v>
      </c>
      <c r="D25" s="305"/>
      <c r="E25" s="305"/>
      <c r="F25" s="305"/>
      <c r="G25" s="305"/>
      <c r="H25" s="305"/>
      <c r="I25" s="305"/>
      <c r="J25" s="305"/>
      <c r="K25" s="303"/>
    </row>
    <row r="26" s="1" customFormat="1" ht="15" customHeight="1">
      <c r="B26" s="306"/>
      <c r="C26" s="305" t="s">
        <v>716</v>
      </c>
      <c r="D26" s="305"/>
      <c r="E26" s="305"/>
      <c r="F26" s="305"/>
      <c r="G26" s="305"/>
      <c r="H26" s="305"/>
      <c r="I26" s="305"/>
      <c r="J26" s="305"/>
      <c r="K26" s="303"/>
    </row>
    <row r="27" s="1" customFormat="1" ht="15" customHeight="1">
      <c r="B27" s="306"/>
      <c r="C27" s="305"/>
      <c r="D27" s="305" t="s">
        <v>717</v>
      </c>
      <c r="E27" s="305"/>
      <c r="F27" s="305"/>
      <c r="G27" s="305"/>
      <c r="H27" s="305"/>
      <c r="I27" s="305"/>
      <c r="J27" s="305"/>
      <c r="K27" s="303"/>
    </row>
    <row r="28" s="1" customFormat="1" ht="15" customHeight="1">
      <c r="B28" s="306"/>
      <c r="C28" s="307"/>
      <c r="D28" s="305" t="s">
        <v>718</v>
      </c>
      <c r="E28" s="305"/>
      <c r="F28" s="305"/>
      <c r="G28" s="305"/>
      <c r="H28" s="305"/>
      <c r="I28" s="305"/>
      <c r="J28" s="305"/>
      <c r="K28" s="303"/>
    </row>
    <row r="29" s="1" customFormat="1" ht="12.75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3"/>
    </row>
    <row r="30" s="1" customFormat="1" ht="15" customHeight="1">
      <c r="B30" s="306"/>
      <c r="C30" s="307"/>
      <c r="D30" s="305" t="s">
        <v>719</v>
      </c>
      <c r="E30" s="305"/>
      <c r="F30" s="305"/>
      <c r="G30" s="305"/>
      <c r="H30" s="305"/>
      <c r="I30" s="305"/>
      <c r="J30" s="305"/>
      <c r="K30" s="303"/>
    </row>
    <row r="31" s="1" customFormat="1" ht="15" customHeight="1">
      <c r="B31" s="306"/>
      <c r="C31" s="307"/>
      <c r="D31" s="305" t="s">
        <v>720</v>
      </c>
      <c r="E31" s="305"/>
      <c r="F31" s="305"/>
      <c r="G31" s="305"/>
      <c r="H31" s="305"/>
      <c r="I31" s="305"/>
      <c r="J31" s="305"/>
      <c r="K31" s="303"/>
    </row>
    <row r="32" s="1" customFormat="1" ht="12.75" customHeight="1">
      <c r="B32" s="306"/>
      <c r="C32" s="307"/>
      <c r="D32" s="307"/>
      <c r="E32" s="307"/>
      <c r="F32" s="307"/>
      <c r="G32" s="307"/>
      <c r="H32" s="307"/>
      <c r="I32" s="307"/>
      <c r="J32" s="307"/>
      <c r="K32" s="303"/>
    </row>
    <row r="33" s="1" customFormat="1" ht="15" customHeight="1">
      <c r="B33" s="306"/>
      <c r="C33" s="307"/>
      <c r="D33" s="305" t="s">
        <v>721</v>
      </c>
      <c r="E33" s="305"/>
      <c r="F33" s="305"/>
      <c r="G33" s="305"/>
      <c r="H33" s="305"/>
      <c r="I33" s="305"/>
      <c r="J33" s="305"/>
      <c r="K33" s="303"/>
    </row>
    <row r="34" s="1" customFormat="1" ht="15" customHeight="1">
      <c r="B34" s="306"/>
      <c r="C34" s="307"/>
      <c r="D34" s="305" t="s">
        <v>722</v>
      </c>
      <c r="E34" s="305"/>
      <c r="F34" s="305"/>
      <c r="G34" s="305"/>
      <c r="H34" s="305"/>
      <c r="I34" s="305"/>
      <c r="J34" s="305"/>
      <c r="K34" s="303"/>
    </row>
    <row r="35" s="1" customFormat="1" ht="15" customHeight="1">
      <c r="B35" s="306"/>
      <c r="C35" s="307"/>
      <c r="D35" s="305" t="s">
        <v>723</v>
      </c>
      <c r="E35" s="305"/>
      <c r="F35" s="305"/>
      <c r="G35" s="305"/>
      <c r="H35" s="305"/>
      <c r="I35" s="305"/>
      <c r="J35" s="305"/>
      <c r="K35" s="303"/>
    </row>
    <row r="36" s="1" customFormat="1" ht="15" customHeight="1">
      <c r="B36" s="306"/>
      <c r="C36" s="307"/>
      <c r="D36" s="305"/>
      <c r="E36" s="308" t="s">
        <v>118</v>
      </c>
      <c r="F36" s="305"/>
      <c r="G36" s="305" t="s">
        <v>724</v>
      </c>
      <c r="H36" s="305"/>
      <c r="I36" s="305"/>
      <c r="J36" s="305"/>
      <c r="K36" s="303"/>
    </row>
    <row r="37" s="1" customFormat="1" ht="30.75" customHeight="1">
      <c r="B37" s="306"/>
      <c r="C37" s="307"/>
      <c r="D37" s="305"/>
      <c r="E37" s="308" t="s">
        <v>725</v>
      </c>
      <c r="F37" s="305"/>
      <c r="G37" s="305" t="s">
        <v>726</v>
      </c>
      <c r="H37" s="305"/>
      <c r="I37" s="305"/>
      <c r="J37" s="305"/>
      <c r="K37" s="303"/>
    </row>
    <row r="38" s="1" customFormat="1" ht="15" customHeight="1">
      <c r="B38" s="306"/>
      <c r="C38" s="307"/>
      <c r="D38" s="305"/>
      <c r="E38" s="308" t="s">
        <v>53</v>
      </c>
      <c r="F38" s="305"/>
      <c r="G38" s="305" t="s">
        <v>727</v>
      </c>
      <c r="H38" s="305"/>
      <c r="I38" s="305"/>
      <c r="J38" s="305"/>
      <c r="K38" s="303"/>
    </row>
    <row r="39" s="1" customFormat="1" ht="15" customHeight="1">
      <c r="B39" s="306"/>
      <c r="C39" s="307"/>
      <c r="D39" s="305"/>
      <c r="E39" s="308" t="s">
        <v>54</v>
      </c>
      <c r="F39" s="305"/>
      <c r="G39" s="305" t="s">
        <v>728</v>
      </c>
      <c r="H39" s="305"/>
      <c r="I39" s="305"/>
      <c r="J39" s="305"/>
      <c r="K39" s="303"/>
    </row>
    <row r="40" s="1" customFormat="1" ht="15" customHeight="1">
      <c r="B40" s="306"/>
      <c r="C40" s="307"/>
      <c r="D40" s="305"/>
      <c r="E40" s="308" t="s">
        <v>119</v>
      </c>
      <c r="F40" s="305"/>
      <c r="G40" s="305" t="s">
        <v>729</v>
      </c>
      <c r="H40" s="305"/>
      <c r="I40" s="305"/>
      <c r="J40" s="305"/>
      <c r="K40" s="303"/>
    </row>
    <row r="41" s="1" customFormat="1" ht="15" customHeight="1">
      <c r="B41" s="306"/>
      <c r="C41" s="307"/>
      <c r="D41" s="305"/>
      <c r="E41" s="308" t="s">
        <v>120</v>
      </c>
      <c r="F41" s="305"/>
      <c r="G41" s="305" t="s">
        <v>730</v>
      </c>
      <c r="H41" s="305"/>
      <c r="I41" s="305"/>
      <c r="J41" s="305"/>
      <c r="K41" s="303"/>
    </row>
    <row r="42" s="1" customFormat="1" ht="15" customHeight="1">
      <c r="B42" s="306"/>
      <c r="C42" s="307"/>
      <c r="D42" s="305"/>
      <c r="E42" s="308" t="s">
        <v>731</v>
      </c>
      <c r="F42" s="305"/>
      <c r="G42" s="305" t="s">
        <v>732</v>
      </c>
      <c r="H42" s="305"/>
      <c r="I42" s="305"/>
      <c r="J42" s="305"/>
      <c r="K42" s="303"/>
    </row>
    <row r="43" s="1" customFormat="1" ht="15" customHeight="1">
      <c r="B43" s="306"/>
      <c r="C43" s="307"/>
      <c r="D43" s="305"/>
      <c r="E43" s="308"/>
      <c r="F43" s="305"/>
      <c r="G43" s="305" t="s">
        <v>733</v>
      </c>
      <c r="H43" s="305"/>
      <c r="I43" s="305"/>
      <c r="J43" s="305"/>
      <c r="K43" s="303"/>
    </row>
    <row r="44" s="1" customFormat="1" ht="15" customHeight="1">
      <c r="B44" s="306"/>
      <c r="C44" s="307"/>
      <c r="D44" s="305"/>
      <c r="E44" s="308" t="s">
        <v>734</v>
      </c>
      <c r="F44" s="305"/>
      <c r="G44" s="305" t="s">
        <v>735</v>
      </c>
      <c r="H44" s="305"/>
      <c r="I44" s="305"/>
      <c r="J44" s="305"/>
      <c r="K44" s="303"/>
    </row>
    <row r="45" s="1" customFormat="1" ht="15" customHeight="1">
      <c r="B45" s="306"/>
      <c r="C45" s="307"/>
      <c r="D45" s="305"/>
      <c r="E45" s="308" t="s">
        <v>122</v>
      </c>
      <c r="F45" s="305"/>
      <c r="G45" s="305" t="s">
        <v>736</v>
      </c>
      <c r="H45" s="305"/>
      <c r="I45" s="305"/>
      <c r="J45" s="305"/>
      <c r="K45" s="303"/>
    </row>
    <row r="46" s="1" customFormat="1" ht="12.75" customHeight="1">
      <c r="B46" s="306"/>
      <c r="C46" s="307"/>
      <c r="D46" s="305"/>
      <c r="E46" s="305"/>
      <c r="F46" s="305"/>
      <c r="G46" s="305"/>
      <c r="H46" s="305"/>
      <c r="I46" s="305"/>
      <c r="J46" s="305"/>
      <c r="K46" s="303"/>
    </row>
    <row r="47" s="1" customFormat="1" ht="15" customHeight="1">
      <c r="B47" s="306"/>
      <c r="C47" s="307"/>
      <c r="D47" s="305" t="s">
        <v>737</v>
      </c>
      <c r="E47" s="305"/>
      <c r="F47" s="305"/>
      <c r="G47" s="305"/>
      <c r="H47" s="305"/>
      <c r="I47" s="305"/>
      <c r="J47" s="305"/>
      <c r="K47" s="303"/>
    </row>
    <row r="48" s="1" customFormat="1" ht="15" customHeight="1">
      <c r="B48" s="306"/>
      <c r="C48" s="307"/>
      <c r="D48" s="307"/>
      <c r="E48" s="305" t="s">
        <v>738</v>
      </c>
      <c r="F48" s="305"/>
      <c r="G48" s="305"/>
      <c r="H48" s="305"/>
      <c r="I48" s="305"/>
      <c r="J48" s="305"/>
      <c r="K48" s="303"/>
    </row>
    <row r="49" s="1" customFormat="1" ht="15" customHeight="1">
      <c r="B49" s="306"/>
      <c r="C49" s="307"/>
      <c r="D49" s="307"/>
      <c r="E49" s="305" t="s">
        <v>739</v>
      </c>
      <c r="F49" s="305"/>
      <c r="G49" s="305"/>
      <c r="H49" s="305"/>
      <c r="I49" s="305"/>
      <c r="J49" s="305"/>
      <c r="K49" s="303"/>
    </row>
    <row r="50" s="1" customFormat="1" ht="15" customHeight="1">
      <c r="B50" s="306"/>
      <c r="C50" s="307"/>
      <c r="D50" s="307"/>
      <c r="E50" s="305" t="s">
        <v>740</v>
      </c>
      <c r="F50" s="305"/>
      <c r="G50" s="305"/>
      <c r="H50" s="305"/>
      <c r="I50" s="305"/>
      <c r="J50" s="305"/>
      <c r="K50" s="303"/>
    </row>
    <row r="51" s="1" customFormat="1" ht="15" customHeight="1">
      <c r="B51" s="306"/>
      <c r="C51" s="307"/>
      <c r="D51" s="305" t="s">
        <v>741</v>
      </c>
      <c r="E51" s="305"/>
      <c r="F51" s="305"/>
      <c r="G51" s="305"/>
      <c r="H51" s="305"/>
      <c r="I51" s="305"/>
      <c r="J51" s="305"/>
      <c r="K51" s="303"/>
    </row>
    <row r="52" s="1" customFormat="1" ht="25.5" customHeight="1">
      <c r="B52" s="301"/>
      <c r="C52" s="302" t="s">
        <v>742</v>
      </c>
      <c r="D52" s="302"/>
      <c r="E52" s="302"/>
      <c r="F52" s="302"/>
      <c r="G52" s="302"/>
      <c r="H52" s="302"/>
      <c r="I52" s="302"/>
      <c r="J52" s="302"/>
      <c r="K52" s="303"/>
    </row>
    <row r="53" s="1" customFormat="1" ht="5.25" customHeight="1">
      <c r="B53" s="301"/>
      <c r="C53" s="304"/>
      <c r="D53" s="304"/>
      <c r="E53" s="304"/>
      <c r="F53" s="304"/>
      <c r="G53" s="304"/>
      <c r="H53" s="304"/>
      <c r="I53" s="304"/>
      <c r="J53" s="304"/>
      <c r="K53" s="303"/>
    </row>
    <row r="54" s="1" customFormat="1" ht="15" customHeight="1">
      <c r="B54" s="301"/>
      <c r="C54" s="305" t="s">
        <v>743</v>
      </c>
      <c r="D54" s="305"/>
      <c r="E54" s="305"/>
      <c r="F54" s="305"/>
      <c r="G54" s="305"/>
      <c r="H54" s="305"/>
      <c r="I54" s="305"/>
      <c r="J54" s="305"/>
      <c r="K54" s="303"/>
    </row>
    <row r="55" s="1" customFormat="1" ht="15" customHeight="1">
      <c r="B55" s="301"/>
      <c r="C55" s="305" t="s">
        <v>744</v>
      </c>
      <c r="D55" s="305"/>
      <c r="E55" s="305"/>
      <c r="F55" s="305"/>
      <c r="G55" s="305"/>
      <c r="H55" s="305"/>
      <c r="I55" s="305"/>
      <c r="J55" s="305"/>
      <c r="K55" s="303"/>
    </row>
    <row r="56" s="1" customFormat="1" ht="12.75" customHeight="1">
      <c r="B56" s="301"/>
      <c r="C56" s="305"/>
      <c r="D56" s="305"/>
      <c r="E56" s="305"/>
      <c r="F56" s="305"/>
      <c r="G56" s="305"/>
      <c r="H56" s="305"/>
      <c r="I56" s="305"/>
      <c r="J56" s="305"/>
      <c r="K56" s="303"/>
    </row>
    <row r="57" s="1" customFormat="1" ht="15" customHeight="1">
      <c r="B57" s="301"/>
      <c r="C57" s="305" t="s">
        <v>745</v>
      </c>
      <c r="D57" s="305"/>
      <c r="E57" s="305"/>
      <c r="F57" s="305"/>
      <c r="G57" s="305"/>
      <c r="H57" s="305"/>
      <c r="I57" s="305"/>
      <c r="J57" s="305"/>
      <c r="K57" s="303"/>
    </row>
    <row r="58" s="1" customFormat="1" ht="15" customHeight="1">
      <c r="B58" s="301"/>
      <c r="C58" s="307"/>
      <c r="D58" s="305" t="s">
        <v>746</v>
      </c>
      <c r="E58" s="305"/>
      <c r="F58" s="305"/>
      <c r="G58" s="305"/>
      <c r="H58" s="305"/>
      <c r="I58" s="305"/>
      <c r="J58" s="305"/>
      <c r="K58" s="303"/>
    </row>
    <row r="59" s="1" customFormat="1" ht="15" customHeight="1">
      <c r="B59" s="301"/>
      <c r="C59" s="307"/>
      <c r="D59" s="305" t="s">
        <v>747</v>
      </c>
      <c r="E59" s="305"/>
      <c r="F59" s="305"/>
      <c r="G59" s="305"/>
      <c r="H59" s="305"/>
      <c r="I59" s="305"/>
      <c r="J59" s="305"/>
      <c r="K59" s="303"/>
    </row>
    <row r="60" s="1" customFormat="1" ht="15" customHeight="1">
      <c r="B60" s="301"/>
      <c r="C60" s="307"/>
      <c r="D60" s="305" t="s">
        <v>748</v>
      </c>
      <c r="E60" s="305"/>
      <c r="F60" s="305"/>
      <c r="G60" s="305"/>
      <c r="H60" s="305"/>
      <c r="I60" s="305"/>
      <c r="J60" s="305"/>
      <c r="K60" s="303"/>
    </row>
    <row r="61" s="1" customFormat="1" ht="15" customHeight="1">
      <c r="B61" s="301"/>
      <c r="C61" s="307"/>
      <c r="D61" s="305" t="s">
        <v>749</v>
      </c>
      <c r="E61" s="305"/>
      <c r="F61" s="305"/>
      <c r="G61" s="305"/>
      <c r="H61" s="305"/>
      <c r="I61" s="305"/>
      <c r="J61" s="305"/>
      <c r="K61" s="303"/>
    </row>
    <row r="62" s="1" customFormat="1" ht="15" customHeight="1">
      <c r="B62" s="301"/>
      <c r="C62" s="307"/>
      <c r="D62" s="310" t="s">
        <v>750</v>
      </c>
      <c r="E62" s="310"/>
      <c r="F62" s="310"/>
      <c r="G62" s="310"/>
      <c r="H62" s="310"/>
      <c r="I62" s="310"/>
      <c r="J62" s="310"/>
      <c r="K62" s="303"/>
    </row>
    <row r="63" s="1" customFormat="1" ht="15" customHeight="1">
      <c r="B63" s="301"/>
      <c r="C63" s="307"/>
      <c r="D63" s="305" t="s">
        <v>751</v>
      </c>
      <c r="E63" s="305"/>
      <c r="F63" s="305"/>
      <c r="G63" s="305"/>
      <c r="H63" s="305"/>
      <c r="I63" s="305"/>
      <c r="J63" s="305"/>
      <c r="K63" s="303"/>
    </row>
    <row r="64" s="1" customFormat="1" ht="12.75" customHeight="1">
      <c r="B64" s="301"/>
      <c r="C64" s="307"/>
      <c r="D64" s="307"/>
      <c r="E64" s="311"/>
      <c r="F64" s="307"/>
      <c r="G64" s="307"/>
      <c r="H64" s="307"/>
      <c r="I64" s="307"/>
      <c r="J64" s="307"/>
      <c r="K64" s="303"/>
    </row>
    <row r="65" s="1" customFormat="1" ht="15" customHeight="1">
      <c r="B65" s="301"/>
      <c r="C65" s="307"/>
      <c r="D65" s="305" t="s">
        <v>752</v>
      </c>
      <c r="E65" s="305"/>
      <c r="F65" s="305"/>
      <c r="G65" s="305"/>
      <c r="H65" s="305"/>
      <c r="I65" s="305"/>
      <c r="J65" s="305"/>
      <c r="K65" s="303"/>
    </row>
    <row r="66" s="1" customFormat="1" ht="15" customHeight="1">
      <c r="B66" s="301"/>
      <c r="C66" s="307"/>
      <c r="D66" s="310" t="s">
        <v>753</v>
      </c>
      <c r="E66" s="310"/>
      <c r="F66" s="310"/>
      <c r="G66" s="310"/>
      <c r="H66" s="310"/>
      <c r="I66" s="310"/>
      <c r="J66" s="310"/>
      <c r="K66" s="303"/>
    </row>
    <row r="67" s="1" customFormat="1" ht="15" customHeight="1">
      <c r="B67" s="301"/>
      <c r="C67" s="307"/>
      <c r="D67" s="305" t="s">
        <v>754</v>
      </c>
      <c r="E67" s="305"/>
      <c r="F67" s="305"/>
      <c r="G67" s="305"/>
      <c r="H67" s="305"/>
      <c r="I67" s="305"/>
      <c r="J67" s="305"/>
      <c r="K67" s="303"/>
    </row>
    <row r="68" s="1" customFormat="1" ht="15" customHeight="1">
      <c r="B68" s="301"/>
      <c r="C68" s="307"/>
      <c r="D68" s="305" t="s">
        <v>755</v>
      </c>
      <c r="E68" s="305"/>
      <c r="F68" s="305"/>
      <c r="G68" s="305"/>
      <c r="H68" s="305"/>
      <c r="I68" s="305"/>
      <c r="J68" s="305"/>
      <c r="K68" s="303"/>
    </row>
    <row r="69" s="1" customFormat="1" ht="15" customHeight="1">
      <c r="B69" s="301"/>
      <c r="C69" s="307"/>
      <c r="D69" s="305" t="s">
        <v>756</v>
      </c>
      <c r="E69" s="305"/>
      <c r="F69" s="305"/>
      <c r="G69" s="305"/>
      <c r="H69" s="305"/>
      <c r="I69" s="305"/>
      <c r="J69" s="305"/>
      <c r="K69" s="303"/>
    </row>
    <row r="70" s="1" customFormat="1" ht="15" customHeight="1">
      <c r="B70" s="301"/>
      <c r="C70" s="307"/>
      <c r="D70" s="305" t="s">
        <v>757</v>
      </c>
      <c r="E70" s="305"/>
      <c r="F70" s="305"/>
      <c r="G70" s="305"/>
      <c r="H70" s="305"/>
      <c r="I70" s="305"/>
      <c r="J70" s="305"/>
      <c r="K70" s="303"/>
    </row>
    <row r="71" s="1" customFormat="1" ht="12.75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4"/>
    </row>
    <row r="72" s="1" customFormat="1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s="1" customFormat="1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="1" customFormat="1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s="1" customFormat="1" ht="45" customHeight="1">
      <c r="B75" s="320"/>
      <c r="C75" s="321" t="s">
        <v>758</v>
      </c>
      <c r="D75" s="321"/>
      <c r="E75" s="321"/>
      <c r="F75" s="321"/>
      <c r="G75" s="321"/>
      <c r="H75" s="321"/>
      <c r="I75" s="321"/>
      <c r="J75" s="321"/>
      <c r="K75" s="322"/>
    </row>
    <row r="76" s="1" customFormat="1" ht="17.25" customHeight="1">
      <c r="B76" s="320"/>
      <c r="C76" s="323" t="s">
        <v>759</v>
      </c>
      <c r="D76" s="323"/>
      <c r="E76" s="323"/>
      <c r="F76" s="323" t="s">
        <v>760</v>
      </c>
      <c r="G76" s="324"/>
      <c r="H76" s="323" t="s">
        <v>54</v>
      </c>
      <c r="I76" s="323" t="s">
        <v>57</v>
      </c>
      <c r="J76" s="323" t="s">
        <v>761</v>
      </c>
      <c r="K76" s="322"/>
    </row>
    <row r="77" s="1" customFormat="1" ht="17.25" customHeight="1">
      <c r="B77" s="320"/>
      <c r="C77" s="325" t="s">
        <v>762</v>
      </c>
      <c r="D77" s="325"/>
      <c r="E77" s="325"/>
      <c r="F77" s="326" t="s">
        <v>763</v>
      </c>
      <c r="G77" s="327"/>
      <c r="H77" s="325"/>
      <c r="I77" s="325"/>
      <c r="J77" s="325" t="s">
        <v>764</v>
      </c>
      <c r="K77" s="322"/>
    </row>
    <row r="78" s="1" customFormat="1" ht="5.25" customHeight="1">
      <c r="B78" s="320"/>
      <c r="C78" s="328"/>
      <c r="D78" s="328"/>
      <c r="E78" s="328"/>
      <c r="F78" s="328"/>
      <c r="G78" s="329"/>
      <c r="H78" s="328"/>
      <c r="I78" s="328"/>
      <c r="J78" s="328"/>
      <c r="K78" s="322"/>
    </row>
    <row r="79" s="1" customFormat="1" ht="15" customHeight="1">
      <c r="B79" s="320"/>
      <c r="C79" s="308" t="s">
        <v>53</v>
      </c>
      <c r="D79" s="330"/>
      <c r="E79" s="330"/>
      <c r="F79" s="331" t="s">
        <v>765</v>
      </c>
      <c r="G79" s="332"/>
      <c r="H79" s="308" t="s">
        <v>766</v>
      </c>
      <c r="I79" s="308" t="s">
        <v>767</v>
      </c>
      <c r="J79" s="308">
        <v>20</v>
      </c>
      <c r="K79" s="322"/>
    </row>
    <row r="80" s="1" customFormat="1" ht="15" customHeight="1">
      <c r="B80" s="320"/>
      <c r="C80" s="308" t="s">
        <v>768</v>
      </c>
      <c r="D80" s="308"/>
      <c r="E80" s="308"/>
      <c r="F80" s="331" t="s">
        <v>765</v>
      </c>
      <c r="G80" s="332"/>
      <c r="H80" s="308" t="s">
        <v>769</v>
      </c>
      <c r="I80" s="308" t="s">
        <v>767</v>
      </c>
      <c r="J80" s="308">
        <v>120</v>
      </c>
      <c r="K80" s="322"/>
    </row>
    <row r="81" s="1" customFormat="1" ht="15" customHeight="1">
      <c r="B81" s="333"/>
      <c r="C81" s="308" t="s">
        <v>770</v>
      </c>
      <c r="D81" s="308"/>
      <c r="E81" s="308"/>
      <c r="F81" s="331" t="s">
        <v>771</v>
      </c>
      <c r="G81" s="332"/>
      <c r="H81" s="308" t="s">
        <v>772</v>
      </c>
      <c r="I81" s="308" t="s">
        <v>767</v>
      </c>
      <c r="J81" s="308">
        <v>50</v>
      </c>
      <c r="K81" s="322"/>
    </row>
    <row r="82" s="1" customFormat="1" ht="15" customHeight="1">
      <c r="B82" s="333"/>
      <c r="C82" s="308" t="s">
        <v>773</v>
      </c>
      <c r="D82" s="308"/>
      <c r="E82" s="308"/>
      <c r="F82" s="331" t="s">
        <v>765</v>
      </c>
      <c r="G82" s="332"/>
      <c r="H82" s="308" t="s">
        <v>774</v>
      </c>
      <c r="I82" s="308" t="s">
        <v>775</v>
      </c>
      <c r="J82" s="308"/>
      <c r="K82" s="322"/>
    </row>
    <row r="83" s="1" customFormat="1" ht="15" customHeight="1">
      <c r="B83" s="333"/>
      <c r="C83" s="334" t="s">
        <v>776</v>
      </c>
      <c r="D83" s="334"/>
      <c r="E83" s="334"/>
      <c r="F83" s="335" t="s">
        <v>771</v>
      </c>
      <c r="G83" s="334"/>
      <c r="H83" s="334" t="s">
        <v>777</v>
      </c>
      <c r="I83" s="334" t="s">
        <v>767</v>
      </c>
      <c r="J83" s="334">
        <v>15</v>
      </c>
      <c r="K83" s="322"/>
    </row>
    <row r="84" s="1" customFormat="1" ht="15" customHeight="1">
      <c r="B84" s="333"/>
      <c r="C84" s="334" t="s">
        <v>778</v>
      </c>
      <c r="D84" s="334"/>
      <c r="E84" s="334"/>
      <c r="F84" s="335" t="s">
        <v>771</v>
      </c>
      <c r="G84" s="334"/>
      <c r="H84" s="334" t="s">
        <v>779</v>
      </c>
      <c r="I84" s="334" t="s">
        <v>767</v>
      </c>
      <c r="J84" s="334">
        <v>15</v>
      </c>
      <c r="K84" s="322"/>
    </row>
    <row r="85" s="1" customFormat="1" ht="15" customHeight="1">
      <c r="B85" s="333"/>
      <c r="C85" s="334" t="s">
        <v>780</v>
      </c>
      <c r="D85" s="334"/>
      <c r="E85" s="334"/>
      <c r="F85" s="335" t="s">
        <v>771</v>
      </c>
      <c r="G85" s="334"/>
      <c r="H85" s="334" t="s">
        <v>781</v>
      </c>
      <c r="I85" s="334" t="s">
        <v>767</v>
      </c>
      <c r="J85" s="334">
        <v>20</v>
      </c>
      <c r="K85" s="322"/>
    </row>
    <row r="86" s="1" customFormat="1" ht="15" customHeight="1">
      <c r="B86" s="333"/>
      <c r="C86" s="334" t="s">
        <v>782</v>
      </c>
      <c r="D86" s="334"/>
      <c r="E86" s="334"/>
      <c r="F86" s="335" t="s">
        <v>771</v>
      </c>
      <c r="G86" s="334"/>
      <c r="H86" s="334" t="s">
        <v>783</v>
      </c>
      <c r="I86" s="334" t="s">
        <v>767</v>
      </c>
      <c r="J86" s="334">
        <v>20</v>
      </c>
      <c r="K86" s="322"/>
    </row>
    <row r="87" s="1" customFormat="1" ht="15" customHeight="1">
      <c r="B87" s="333"/>
      <c r="C87" s="308" t="s">
        <v>784</v>
      </c>
      <c r="D87" s="308"/>
      <c r="E87" s="308"/>
      <c r="F87" s="331" t="s">
        <v>771</v>
      </c>
      <c r="G87" s="332"/>
      <c r="H87" s="308" t="s">
        <v>785</v>
      </c>
      <c r="I87" s="308" t="s">
        <v>767</v>
      </c>
      <c r="J87" s="308">
        <v>50</v>
      </c>
      <c r="K87" s="322"/>
    </row>
    <row r="88" s="1" customFormat="1" ht="15" customHeight="1">
      <c r="B88" s="333"/>
      <c r="C88" s="308" t="s">
        <v>786</v>
      </c>
      <c r="D88" s="308"/>
      <c r="E88" s="308"/>
      <c r="F88" s="331" t="s">
        <v>771</v>
      </c>
      <c r="G88" s="332"/>
      <c r="H88" s="308" t="s">
        <v>787</v>
      </c>
      <c r="I88" s="308" t="s">
        <v>767</v>
      </c>
      <c r="J88" s="308">
        <v>20</v>
      </c>
      <c r="K88" s="322"/>
    </row>
    <row r="89" s="1" customFormat="1" ht="15" customHeight="1">
      <c r="B89" s="333"/>
      <c r="C89" s="308" t="s">
        <v>788</v>
      </c>
      <c r="D89" s="308"/>
      <c r="E89" s="308"/>
      <c r="F89" s="331" t="s">
        <v>771</v>
      </c>
      <c r="G89" s="332"/>
      <c r="H89" s="308" t="s">
        <v>789</v>
      </c>
      <c r="I89" s="308" t="s">
        <v>767</v>
      </c>
      <c r="J89" s="308">
        <v>20</v>
      </c>
      <c r="K89" s="322"/>
    </row>
    <row r="90" s="1" customFormat="1" ht="15" customHeight="1">
      <c r="B90" s="333"/>
      <c r="C90" s="308" t="s">
        <v>790</v>
      </c>
      <c r="D90" s="308"/>
      <c r="E90" s="308"/>
      <c r="F90" s="331" t="s">
        <v>771</v>
      </c>
      <c r="G90" s="332"/>
      <c r="H90" s="308" t="s">
        <v>791</v>
      </c>
      <c r="I90" s="308" t="s">
        <v>767</v>
      </c>
      <c r="J90" s="308">
        <v>50</v>
      </c>
      <c r="K90" s="322"/>
    </row>
    <row r="91" s="1" customFormat="1" ht="15" customHeight="1">
      <c r="B91" s="333"/>
      <c r="C91" s="308" t="s">
        <v>792</v>
      </c>
      <c r="D91" s="308"/>
      <c r="E91" s="308"/>
      <c r="F91" s="331" t="s">
        <v>771</v>
      </c>
      <c r="G91" s="332"/>
      <c r="H91" s="308" t="s">
        <v>792</v>
      </c>
      <c r="I91" s="308" t="s">
        <v>767</v>
      </c>
      <c r="J91" s="308">
        <v>50</v>
      </c>
      <c r="K91" s="322"/>
    </row>
    <row r="92" s="1" customFormat="1" ht="15" customHeight="1">
      <c r="B92" s="333"/>
      <c r="C92" s="308" t="s">
        <v>793</v>
      </c>
      <c r="D92" s="308"/>
      <c r="E92" s="308"/>
      <c r="F92" s="331" t="s">
        <v>771</v>
      </c>
      <c r="G92" s="332"/>
      <c r="H92" s="308" t="s">
        <v>794</v>
      </c>
      <c r="I92" s="308" t="s">
        <v>767</v>
      </c>
      <c r="J92" s="308">
        <v>255</v>
      </c>
      <c r="K92" s="322"/>
    </row>
    <row r="93" s="1" customFormat="1" ht="15" customHeight="1">
      <c r="B93" s="333"/>
      <c r="C93" s="308" t="s">
        <v>795</v>
      </c>
      <c r="D93" s="308"/>
      <c r="E93" s="308"/>
      <c r="F93" s="331" t="s">
        <v>765</v>
      </c>
      <c r="G93" s="332"/>
      <c r="H93" s="308" t="s">
        <v>796</v>
      </c>
      <c r="I93" s="308" t="s">
        <v>797</v>
      </c>
      <c r="J93" s="308"/>
      <c r="K93" s="322"/>
    </row>
    <row r="94" s="1" customFormat="1" ht="15" customHeight="1">
      <c r="B94" s="333"/>
      <c r="C94" s="308" t="s">
        <v>798</v>
      </c>
      <c r="D94" s="308"/>
      <c r="E94" s="308"/>
      <c r="F94" s="331" t="s">
        <v>765</v>
      </c>
      <c r="G94" s="332"/>
      <c r="H94" s="308" t="s">
        <v>799</v>
      </c>
      <c r="I94" s="308" t="s">
        <v>800</v>
      </c>
      <c r="J94" s="308"/>
      <c r="K94" s="322"/>
    </row>
    <row r="95" s="1" customFormat="1" ht="15" customHeight="1">
      <c r="B95" s="333"/>
      <c r="C95" s="308" t="s">
        <v>801</v>
      </c>
      <c r="D95" s="308"/>
      <c r="E95" s="308"/>
      <c r="F95" s="331" t="s">
        <v>765</v>
      </c>
      <c r="G95" s="332"/>
      <c r="H95" s="308" t="s">
        <v>801</v>
      </c>
      <c r="I95" s="308" t="s">
        <v>800</v>
      </c>
      <c r="J95" s="308"/>
      <c r="K95" s="322"/>
    </row>
    <row r="96" s="1" customFormat="1" ht="15" customHeight="1">
      <c r="B96" s="333"/>
      <c r="C96" s="308" t="s">
        <v>38</v>
      </c>
      <c r="D96" s="308"/>
      <c r="E96" s="308"/>
      <c r="F96" s="331" t="s">
        <v>765</v>
      </c>
      <c r="G96" s="332"/>
      <c r="H96" s="308" t="s">
        <v>802</v>
      </c>
      <c r="I96" s="308" t="s">
        <v>800</v>
      </c>
      <c r="J96" s="308"/>
      <c r="K96" s="322"/>
    </row>
    <row r="97" s="1" customFormat="1" ht="15" customHeight="1">
      <c r="B97" s="333"/>
      <c r="C97" s="308" t="s">
        <v>48</v>
      </c>
      <c r="D97" s="308"/>
      <c r="E97" s="308"/>
      <c r="F97" s="331" t="s">
        <v>765</v>
      </c>
      <c r="G97" s="332"/>
      <c r="H97" s="308" t="s">
        <v>803</v>
      </c>
      <c r="I97" s="308" t="s">
        <v>800</v>
      </c>
      <c r="J97" s="308"/>
      <c r="K97" s="322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s="1" customFormat="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s="1" customFormat="1" ht="45" customHeight="1">
      <c r="B102" s="320"/>
      <c r="C102" s="321" t="s">
        <v>804</v>
      </c>
      <c r="D102" s="321"/>
      <c r="E102" s="321"/>
      <c r="F102" s="321"/>
      <c r="G102" s="321"/>
      <c r="H102" s="321"/>
      <c r="I102" s="321"/>
      <c r="J102" s="321"/>
      <c r="K102" s="322"/>
    </row>
    <row r="103" s="1" customFormat="1" ht="17.25" customHeight="1">
      <c r="B103" s="320"/>
      <c r="C103" s="323" t="s">
        <v>759</v>
      </c>
      <c r="D103" s="323"/>
      <c r="E103" s="323"/>
      <c r="F103" s="323" t="s">
        <v>760</v>
      </c>
      <c r="G103" s="324"/>
      <c r="H103" s="323" t="s">
        <v>54</v>
      </c>
      <c r="I103" s="323" t="s">
        <v>57</v>
      </c>
      <c r="J103" s="323" t="s">
        <v>761</v>
      </c>
      <c r="K103" s="322"/>
    </row>
    <row r="104" s="1" customFormat="1" ht="17.25" customHeight="1">
      <c r="B104" s="320"/>
      <c r="C104" s="325" t="s">
        <v>762</v>
      </c>
      <c r="D104" s="325"/>
      <c r="E104" s="325"/>
      <c r="F104" s="326" t="s">
        <v>763</v>
      </c>
      <c r="G104" s="327"/>
      <c r="H104" s="325"/>
      <c r="I104" s="325"/>
      <c r="J104" s="325" t="s">
        <v>764</v>
      </c>
      <c r="K104" s="322"/>
    </row>
    <row r="105" s="1" customFormat="1" ht="5.25" customHeight="1">
      <c r="B105" s="320"/>
      <c r="C105" s="323"/>
      <c r="D105" s="323"/>
      <c r="E105" s="323"/>
      <c r="F105" s="323"/>
      <c r="G105" s="341"/>
      <c r="H105" s="323"/>
      <c r="I105" s="323"/>
      <c r="J105" s="323"/>
      <c r="K105" s="322"/>
    </row>
    <row r="106" s="1" customFormat="1" ht="15" customHeight="1">
      <c r="B106" s="320"/>
      <c r="C106" s="308" t="s">
        <v>53</v>
      </c>
      <c r="D106" s="330"/>
      <c r="E106" s="330"/>
      <c r="F106" s="331" t="s">
        <v>765</v>
      </c>
      <c r="G106" s="308"/>
      <c r="H106" s="308" t="s">
        <v>805</v>
      </c>
      <c r="I106" s="308" t="s">
        <v>767</v>
      </c>
      <c r="J106" s="308">
        <v>20</v>
      </c>
      <c r="K106" s="322"/>
    </row>
    <row r="107" s="1" customFormat="1" ht="15" customHeight="1">
      <c r="B107" s="320"/>
      <c r="C107" s="308" t="s">
        <v>768</v>
      </c>
      <c r="D107" s="308"/>
      <c r="E107" s="308"/>
      <c r="F107" s="331" t="s">
        <v>765</v>
      </c>
      <c r="G107" s="308"/>
      <c r="H107" s="308" t="s">
        <v>805</v>
      </c>
      <c r="I107" s="308" t="s">
        <v>767</v>
      </c>
      <c r="J107" s="308">
        <v>120</v>
      </c>
      <c r="K107" s="322"/>
    </row>
    <row r="108" s="1" customFormat="1" ht="15" customHeight="1">
      <c r="B108" s="333"/>
      <c r="C108" s="308" t="s">
        <v>770</v>
      </c>
      <c r="D108" s="308"/>
      <c r="E108" s="308"/>
      <c r="F108" s="331" t="s">
        <v>771</v>
      </c>
      <c r="G108" s="308"/>
      <c r="H108" s="308" t="s">
        <v>805</v>
      </c>
      <c r="I108" s="308" t="s">
        <v>767</v>
      </c>
      <c r="J108" s="308">
        <v>50</v>
      </c>
      <c r="K108" s="322"/>
    </row>
    <row r="109" s="1" customFormat="1" ht="15" customHeight="1">
      <c r="B109" s="333"/>
      <c r="C109" s="308" t="s">
        <v>773</v>
      </c>
      <c r="D109" s="308"/>
      <c r="E109" s="308"/>
      <c r="F109" s="331" t="s">
        <v>765</v>
      </c>
      <c r="G109" s="308"/>
      <c r="H109" s="308" t="s">
        <v>805</v>
      </c>
      <c r="I109" s="308" t="s">
        <v>775</v>
      </c>
      <c r="J109" s="308"/>
      <c r="K109" s="322"/>
    </row>
    <row r="110" s="1" customFormat="1" ht="15" customHeight="1">
      <c r="B110" s="333"/>
      <c r="C110" s="308" t="s">
        <v>784</v>
      </c>
      <c r="D110" s="308"/>
      <c r="E110" s="308"/>
      <c r="F110" s="331" t="s">
        <v>771</v>
      </c>
      <c r="G110" s="308"/>
      <c r="H110" s="308" t="s">
        <v>805</v>
      </c>
      <c r="I110" s="308" t="s">
        <v>767</v>
      </c>
      <c r="J110" s="308">
        <v>50</v>
      </c>
      <c r="K110" s="322"/>
    </row>
    <row r="111" s="1" customFormat="1" ht="15" customHeight="1">
      <c r="B111" s="333"/>
      <c r="C111" s="308" t="s">
        <v>792</v>
      </c>
      <c r="D111" s="308"/>
      <c r="E111" s="308"/>
      <c r="F111" s="331" t="s">
        <v>771</v>
      </c>
      <c r="G111" s="308"/>
      <c r="H111" s="308" t="s">
        <v>805</v>
      </c>
      <c r="I111" s="308" t="s">
        <v>767</v>
      </c>
      <c r="J111" s="308">
        <v>50</v>
      </c>
      <c r="K111" s="322"/>
    </row>
    <row r="112" s="1" customFormat="1" ht="15" customHeight="1">
      <c r="B112" s="333"/>
      <c r="C112" s="308" t="s">
        <v>790</v>
      </c>
      <c r="D112" s="308"/>
      <c r="E112" s="308"/>
      <c r="F112" s="331" t="s">
        <v>771</v>
      </c>
      <c r="G112" s="308"/>
      <c r="H112" s="308" t="s">
        <v>805</v>
      </c>
      <c r="I112" s="308" t="s">
        <v>767</v>
      </c>
      <c r="J112" s="308">
        <v>50</v>
      </c>
      <c r="K112" s="322"/>
    </row>
    <row r="113" s="1" customFormat="1" ht="15" customHeight="1">
      <c r="B113" s="333"/>
      <c r="C113" s="308" t="s">
        <v>53</v>
      </c>
      <c r="D113" s="308"/>
      <c r="E113" s="308"/>
      <c r="F113" s="331" t="s">
        <v>765</v>
      </c>
      <c r="G113" s="308"/>
      <c r="H113" s="308" t="s">
        <v>806</v>
      </c>
      <c r="I113" s="308" t="s">
        <v>767</v>
      </c>
      <c r="J113" s="308">
        <v>20</v>
      </c>
      <c r="K113" s="322"/>
    </row>
    <row r="114" s="1" customFormat="1" ht="15" customHeight="1">
      <c r="B114" s="333"/>
      <c r="C114" s="308" t="s">
        <v>807</v>
      </c>
      <c r="D114" s="308"/>
      <c r="E114" s="308"/>
      <c r="F114" s="331" t="s">
        <v>765</v>
      </c>
      <c r="G114" s="308"/>
      <c r="H114" s="308" t="s">
        <v>808</v>
      </c>
      <c r="I114" s="308" t="s">
        <v>767</v>
      </c>
      <c r="J114" s="308">
        <v>120</v>
      </c>
      <c r="K114" s="322"/>
    </row>
    <row r="115" s="1" customFormat="1" ht="15" customHeight="1">
      <c r="B115" s="333"/>
      <c r="C115" s="308" t="s">
        <v>38</v>
      </c>
      <c r="D115" s="308"/>
      <c r="E115" s="308"/>
      <c r="F115" s="331" t="s">
        <v>765</v>
      </c>
      <c r="G115" s="308"/>
      <c r="H115" s="308" t="s">
        <v>809</v>
      </c>
      <c r="I115" s="308" t="s">
        <v>800</v>
      </c>
      <c r="J115" s="308"/>
      <c r="K115" s="322"/>
    </row>
    <row r="116" s="1" customFormat="1" ht="15" customHeight="1">
      <c r="B116" s="333"/>
      <c r="C116" s="308" t="s">
        <v>48</v>
      </c>
      <c r="D116" s="308"/>
      <c r="E116" s="308"/>
      <c r="F116" s="331" t="s">
        <v>765</v>
      </c>
      <c r="G116" s="308"/>
      <c r="H116" s="308" t="s">
        <v>810</v>
      </c>
      <c r="I116" s="308" t="s">
        <v>800</v>
      </c>
      <c r="J116" s="308"/>
      <c r="K116" s="322"/>
    </row>
    <row r="117" s="1" customFormat="1" ht="15" customHeight="1">
      <c r="B117" s="333"/>
      <c r="C117" s="308" t="s">
        <v>57</v>
      </c>
      <c r="D117" s="308"/>
      <c r="E117" s="308"/>
      <c r="F117" s="331" t="s">
        <v>765</v>
      </c>
      <c r="G117" s="308"/>
      <c r="H117" s="308" t="s">
        <v>811</v>
      </c>
      <c r="I117" s="308" t="s">
        <v>812</v>
      </c>
      <c r="J117" s="308"/>
      <c r="K117" s="322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44"/>
      <c r="D119" s="344"/>
      <c r="E119" s="344"/>
      <c r="F119" s="345"/>
      <c r="G119" s="344"/>
      <c r="H119" s="344"/>
      <c r="I119" s="344"/>
      <c r="J119" s="344"/>
      <c r="K119" s="343"/>
    </row>
    <row r="120" s="1" customFormat="1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299" t="s">
        <v>813</v>
      </c>
      <c r="D122" s="299"/>
      <c r="E122" s="299"/>
      <c r="F122" s="299"/>
      <c r="G122" s="299"/>
      <c r="H122" s="299"/>
      <c r="I122" s="299"/>
      <c r="J122" s="299"/>
      <c r="K122" s="350"/>
    </row>
    <row r="123" s="1" customFormat="1" ht="17.25" customHeight="1">
      <c r="B123" s="351"/>
      <c r="C123" s="323" t="s">
        <v>759</v>
      </c>
      <c r="D123" s="323"/>
      <c r="E123" s="323"/>
      <c r="F123" s="323" t="s">
        <v>760</v>
      </c>
      <c r="G123" s="324"/>
      <c r="H123" s="323" t="s">
        <v>54</v>
      </c>
      <c r="I123" s="323" t="s">
        <v>57</v>
      </c>
      <c r="J123" s="323" t="s">
        <v>761</v>
      </c>
      <c r="K123" s="352"/>
    </row>
    <row r="124" s="1" customFormat="1" ht="17.25" customHeight="1">
      <c r="B124" s="351"/>
      <c r="C124" s="325" t="s">
        <v>762</v>
      </c>
      <c r="D124" s="325"/>
      <c r="E124" s="325"/>
      <c r="F124" s="326" t="s">
        <v>763</v>
      </c>
      <c r="G124" s="327"/>
      <c r="H124" s="325"/>
      <c r="I124" s="325"/>
      <c r="J124" s="325" t="s">
        <v>764</v>
      </c>
      <c r="K124" s="352"/>
    </row>
    <row r="125" s="1" customFormat="1" ht="5.25" customHeight="1">
      <c r="B125" s="353"/>
      <c r="C125" s="328"/>
      <c r="D125" s="328"/>
      <c r="E125" s="328"/>
      <c r="F125" s="328"/>
      <c r="G125" s="354"/>
      <c r="H125" s="328"/>
      <c r="I125" s="328"/>
      <c r="J125" s="328"/>
      <c r="K125" s="355"/>
    </row>
    <row r="126" s="1" customFormat="1" ht="15" customHeight="1">
      <c r="B126" s="353"/>
      <c r="C126" s="308" t="s">
        <v>768</v>
      </c>
      <c r="D126" s="330"/>
      <c r="E126" s="330"/>
      <c r="F126" s="331" t="s">
        <v>765</v>
      </c>
      <c r="G126" s="308"/>
      <c r="H126" s="308" t="s">
        <v>805</v>
      </c>
      <c r="I126" s="308" t="s">
        <v>767</v>
      </c>
      <c r="J126" s="308">
        <v>120</v>
      </c>
      <c r="K126" s="356"/>
    </row>
    <row r="127" s="1" customFormat="1" ht="15" customHeight="1">
      <c r="B127" s="353"/>
      <c r="C127" s="308" t="s">
        <v>814</v>
      </c>
      <c r="D127" s="308"/>
      <c r="E127" s="308"/>
      <c r="F127" s="331" t="s">
        <v>765</v>
      </c>
      <c r="G127" s="308"/>
      <c r="H127" s="308" t="s">
        <v>815</v>
      </c>
      <c r="I127" s="308" t="s">
        <v>767</v>
      </c>
      <c r="J127" s="308" t="s">
        <v>816</v>
      </c>
      <c r="K127" s="356"/>
    </row>
    <row r="128" s="1" customFormat="1" ht="15" customHeight="1">
      <c r="B128" s="353"/>
      <c r="C128" s="308" t="s">
        <v>85</v>
      </c>
      <c r="D128" s="308"/>
      <c r="E128" s="308"/>
      <c r="F128" s="331" t="s">
        <v>765</v>
      </c>
      <c r="G128" s="308"/>
      <c r="H128" s="308" t="s">
        <v>817</v>
      </c>
      <c r="I128" s="308" t="s">
        <v>767</v>
      </c>
      <c r="J128" s="308" t="s">
        <v>816</v>
      </c>
      <c r="K128" s="356"/>
    </row>
    <row r="129" s="1" customFormat="1" ht="15" customHeight="1">
      <c r="B129" s="353"/>
      <c r="C129" s="308" t="s">
        <v>776</v>
      </c>
      <c r="D129" s="308"/>
      <c r="E129" s="308"/>
      <c r="F129" s="331" t="s">
        <v>771</v>
      </c>
      <c r="G129" s="308"/>
      <c r="H129" s="308" t="s">
        <v>777</v>
      </c>
      <c r="I129" s="308" t="s">
        <v>767</v>
      </c>
      <c r="J129" s="308">
        <v>15</v>
      </c>
      <c r="K129" s="356"/>
    </row>
    <row r="130" s="1" customFormat="1" ht="15" customHeight="1">
      <c r="B130" s="353"/>
      <c r="C130" s="334" t="s">
        <v>778</v>
      </c>
      <c r="D130" s="334"/>
      <c r="E130" s="334"/>
      <c r="F130" s="335" t="s">
        <v>771</v>
      </c>
      <c r="G130" s="334"/>
      <c r="H130" s="334" t="s">
        <v>779</v>
      </c>
      <c r="I130" s="334" t="s">
        <v>767</v>
      </c>
      <c r="J130" s="334">
        <v>15</v>
      </c>
      <c r="K130" s="356"/>
    </row>
    <row r="131" s="1" customFormat="1" ht="15" customHeight="1">
      <c r="B131" s="353"/>
      <c r="C131" s="334" t="s">
        <v>780</v>
      </c>
      <c r="D131" s="334"/>
      <c r="E131" s="334"/>
      <c r="F131" s="335" t="s">
        <v>771</v>
      </c>
      <c r="G131" s="334"/>
      <c r="H131" s="334" t="s">
        <v>781</v>
      </c>
      <c r="I131" s="334" t="s">
        <v>767</v>
      </c>
      <c r="J131" s="334">
        <v>20</v>
      </c>
      <c r="K131" s="356"/>
    </row>
    <row r="132" s="1" customFormat="1" ht="15" customHeight="1">
      <c r="B132" s="353"/>
      <c r="C132" s="334" t="s">
        <v>782</v>
      </c>
      <c r="D132" s="334"/>
      <c r="E132" s="334"/>
      <c r="F132" s="335" t="s">
        <v>771</v>
      </c>
      <c r="G132" s="334"/>
      <c r="H132" s="334" t="s">
        <v>783</v>
      </c>
      <c r="I132" s="334" t="s">
        <v>767</v>
      </c>
      <c r="J132" s="334">
        <v>20</v>
      </c>
      <c r="K132" s="356"/>
    </row>
    <row r="133" s="1" customFormat="1" ht="15" customHeight="1">
      <c r="B133" s="353"/>
      <c r="C133" s="308" t="s">
        <v>770</v>
      </c>
      <c r="D133" s="308"/>
      <c r="E133" s="308"/>
      <c r="F133" s="331" t="s">
        <v>771</v>
      </c>
      <c r="G133" s="308"/>
      <c r="H133" s="308" t="s">
        <v>805</v>
      </c>
      <c r="I133" s="308" t="s">
        <v>767</v>
      </c>
      <c r="J133" s="308">
        <v>50</v>
      </c>
      <c r="K133" s="356"/>
    </row>
    <row r="134" s="1" customFormat="1" ht="15" customHeight="1">
      <c r="B134" s="353"/>
      <c r="C134" s="308" t="s">
        <v>784</v>
      </c>
      <c r="D134" s="308"/>
      <c r="E134" s="308"/>
      <c r="F134" s="331" t="s">
        <v>771</v>
      </c>
      <c r="G134" s="308"/>
      <c r="H134" s="308" t="s">
        <v>805</v>
      </c>
      <c r="I134" s="308" t="s">
        <v>767</v>
      </c>
      <c r="J134" s="308">
        <v>50</v>
      </c>
      <c r="K134" s="356"/>
    </row>
    <row r="135" s="1" customFormat="1" ht="15" customHeight="1">
      <c r="B135" s="353"/>
      <c r="C135" s="308" t="s">
        <v>790</v>
      </c>
      <c r="D135" s="308"/>
      <c r="E135" s="308"/>
      <c r="F135" s="331" t="s">
        <v>771</v>
      </c>
      <c r="G135" s="308"/>
      <c r="H135" s="308" t="s">
        <v>805</v>
      </c>
      <c r="I135" s="308" t="s">
        <v>767</v>
      </c>
      <c r="J135" s="308">
        <v>50</v>
      </c>
      <c r="K135" s="356"/>
    </row>
    <row r="136" s="1" customFormat="1" ht="15" customHeight="1">
      <c r="B136" s="353"/>
      <c r="C136" s="308" t="s">
        <v>792</v>
      </c>
      <c r="D136" s="308"/>
      <c r="E136" s="308"/>
      <c r="F136" s="331" t="s">
        <v>771</v>
      </c>
      <c r="G136" s="308"/>
      <c r="H136" s="308" t="s">
        <v>805</v>
      </c>
      <c r="I136" s="308" t="s">
        <v>767</v>
      </c>
      <c r="J136" s="308">
        <v>50</v>
      </c>
      <c r="K136" s="356"/>
    </row>
    <row r="137" s="1" customFormat="1" ht="15" customHeight="1">
      <c r="B137" s="353"/>
      <c r="C137" s="308" t="s">
        <v>793</v>
      </c>
      <c r="D137" s="308"/>
      <c r="E137" s="308"/>
      <c r="F137" s="331" t="s">
        <v>771</v>
      </c>
      <c r="G137" s="308"/>
      <c r="H137" s="308" t="s">
        <v>818</v>
      </c>
      <c r="I137" s="308" t="s">
        <v>767</v>
      </c>
      <c r="J137" s="308">
        <v>255</v>
      </c>
      <c r="K137" s="356"/>
    </row>
    <row r="138" s="1" customFormat="1" ht="15" customHeight="1">
      <c r="B138" s="353"/>
      <c r="C138" s="308" t="s">
        <v>795</v>
      </c>
      <c r="D138" s="308"/>
      <c r="E138" s="308"/>
      <c r="F138" s="331" t="s">
        <v>765</v>
      </c>
      <c r="G138" s="308"/>
      <c r="H138" s="308" t="s">
        <v>819</v>
      </c>
      <c r="I138" s="308" t="s">
        <v>797</v>
      </c>
      <c r="J138" s="308"/>
      <c r="K138" s="356"/>
    </row>
    <row r="139" s="1" customFormat="1" ht="15" customHeight="1">
      <c r="B139" s="353"/>
      <c r="C139" s="308" t="s">
        <v>798</v>
      </c>
      <c r="D139" s="308"/>
      <c r="E139" s="308"/>
      <c r="F139" s="331" t="s">
        <v>765</v>
      </c>
      <c r="G139" s="308"/>
      <c r="H139" s="308" t="s">
        <v>820</v>
      </c>
      <c r="I139" s="308" t="s">
        <v>800</v>
      </c>
      <c r="J139" s="308"/>
      <c r="K139" s="356"/>
    </row>
    <row r="140" s="1" customFormat="1" ht="15" customHeight="1">
      <c r="B140" s="353"/>
      <c r="C140" s="308" t="s">
        <v>801</v>
      </c>
      <c r="D140" s="308"/>
      <c r="E140" s="308"/>
      <c r="F140" s="331" t="s">
        <v>765</v>
      </c>
      <c r="G140" s="308"/>
      <c r="H140" s="308" t="s">
        <v>801</v>
      </c>
      <c r="I140" s="308" t="s">
        <v>800</v>
      </c>
      <c r="J140" s="308"/>
      <c r="K140" s="356"/>
    </row>
    <row r="141" s="1" customFormat="1" ht="15" customHeight="1">
      <c r="B141" s="353"/>
      <c r="C141" s="308" t="s">
        <v>38</v>
      </c>
      <c r="D141" s="308"/>
      <c r="E141" s="308"/>
      <c r="F141" s="331" t="s">
        <v>765</v>
      </c>
      <c r="G141" s="308"/>
      <c r="H141" s="308" t="s">
        <v>821</v>
      </c>
      <c r="I141" s="308" t="s">
        <v>800</v>
      </c>
      <c r="J141" s="308"/>
      <c r="K141" s="356"/>
    </row>
    <row r="142" s="1" customFormat="1" ht="15" customHeight="1">
      <c r="B142" s="353"/>
      <c r="C142" s="308" t="s">
        <v>822</v>
      </c>
      <c r="D142" s="308"/>
      <c r="E142" s="308"/>
      <c r="F142" s="331" t="s">
        <v>765</v>
      </c>
      <c r="G142" s="308"/>
      <c r="H142" s="308" t="s">
        <v>823</v>
      </c>
      <c r="I142" s="308" t="s">
        <v>800</v>
      </c>
      <c r="J142" s="308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44"/>
      <c r="C144" s="344"/>
      <c r="D144" s="344"/>
      <c r="E144" s="344"/>
      <c r="F144" s="345"/>
      <c r="G144" s="344"/>
      <c r="H144" s="344"/>
      <c r="I144" s="344"/>
      <c r="J144" s="344"/>
      <c r="K144" s="344"/>
    </row>
    <row r="145" s="1" customFormat="1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s="1" customFormat="1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s="1" customFormat="1" ht="45" customHeight="1">
      <c r="B147" s="320"/>
      <c r="C147" s="321" t="s">
        <v>824</v>
      </c>
      <c r="D147" s="321"/>
      <c r="E147" s="321"/>
      <c r="F147" s="321"/>
      <c r="G147" s="321"/>
      <c r="H147" s="321"/>
      <c r="I147" s="321"/>
      <c r="J147" s="321"/>
      <c r="K147" s="322"/>
    </row>
    <row r="148" s="1" customFormat="1" ht="17.25" customHeight="1">
      <c r="B148" s="320"/>
      <c r="C148" s="323" t="s">
        <v>759</v>
      </c>
      <c r="D148" s="323"/>
      <c r="E148" s="323"/>
      <c r="F148" s="323" t="s">
        <v>760</v>
      </c>
      <c r="G148" s="324"/>
      <c r="H148" s="323" t="s">
        <v>54</v>
      </c>
      <c r="I148" s="323" t="s">
        <v>57</v>
      </c>
      <c r="J148" s="323" t="s">
        <v>761</v>
      </c>
      <c r="K148" s="322"/>
    </row>
    <row r="149" s="1" customFormat="1" ht="17.25" customHeight="1">
      <c r="B149" s="320"/>
      <c r="C149" s="325" t="s">
        <v>762</v>
      </c>
      <c r="D149" s="325"/>
      <c r="E149" s="325"/>
      <c r="F149" s="326" t="s">
        <v>763</v>
      </c>
      <c r="G149" s="327"/>
      <c r="H149" s="325"/>
      <c r="I149" s="325"/>
      <c r="J149" s="325" t="s">
        <v>764</v>
      </c>
      <c r="K149" s="322"/>
    </row>
    <row r="150" s="1" customFormat="1" ht="5.25" customHeight="1">
      <c r="B150" s="333"/>
      <c r="C150" s="328"/>
      <c r="D150" s="328"/>
      <c r="E150" s="328"/>
      <c r="F150" s="328"/>
      <c r="G150" s="329"/>
      <c r="H150" s="328"/>
      <c r="I150" s="328"/>
      <c r="J150" s="328"/>
      <c r="K150" s="356"/>
    </row>
    <row r="151" s="1" customFormat="1" ht="15" customHeight="1">
      <c r="B151" s="333"/>
      <c r="C151" s="360" t="s">
        <v>768</v>
      </c>
      <c r="D151" s="308"/>
      <c r="E151" s="308"/>
      <c r="F151" s="361" t="s">
        <v>765</v>
      </c>
      <c r="G151" s="308"/>
      <c r="H151" s="360" t="s">
        <v>805</v>
      </c>
      <c r="I151" s="360" t="s">
        <v>767</v>
      </c>
      <c r="J151" s="360">
        <v>120</v>
      </c>
      <c r="K151" s="356"/>
    </row>
    <row r="152" s="1" customFormat="1" ht="15" customHeight="1">
      <c r="B152" s="333"/>
      <c r="C152" s="360" t="s">
        <v>814</v>
      </c>
      <c r="D152" s="308"/>
      <c r="E152" s="308"/>
      <c r="F152" s="361" t="s">
        <v>765</v>
      </c>
      <c r="G152" s="308"/>
      <c r="H152" s="360" t="s">
        <v>825</v>
      </c>
      <c r="I152" s="360" t="s">
        <v>767</v>
      </c>
      <c r="J152" s="360" t="s">
        <v>816</v>
      </c>
      <c r="K152" s="356"/>
    </row>
    <row r="153" s="1" customFormat="1" ht="15" customHeight="1">
      <c r="B153" s="333"/>
      <c r="C153" s="360" t="s">
        <v>85</v>
      </c>
      <c r="D153" s="308"/>
      <c r="E153" s="308"/>
      <c r="F153" s="361" t="s">
        <v>765</v>
      </c>
      <c r="G153" s="308"/>
      <c r="H153" s="360" t="s">
        <v>826</v>
      </c>
      <c r="I153" s="360" t="s">
        <v>767</v>
      </c>
      <c r="J153" s="360" t="s">
        <v>816</v>
      </c>
      <c r="K153" s="356"/>
    </row>
    <row r="154" s="1" customFormat="1" ht="15" customHeight="1">
      <c r="B154" s="333"/>
      <c r="C154" s="360" t="s">
        <v>770</v>
      </c>
      <c r="D154" s="308"/>
      <c r="E154" s="308"/>
      <c r="F154" s="361" t="s">
        <v>771</v>
      </c>
      <c r="G154" s="308"/>
      <c r="H154" s="360" t="s">
        <v>805</v>
      </c>
      <c r="I154" s="360" t="s">
        <v>767</v>
      </c>
      <c r="J154" s="360">
        <v>50</v>
      </c>
      <c r="K154" s="356"/>
    </row>
    <row r="155" s="1" customFormat="1" ht="15" customHeight="1">
      <c r="B155" s="333"/>
      <c r="C155" s="360" t="s">
        <v>773</v>
      </c>
      <c r="D155" s="308"/>
      <c r="E155" s="308"/>
      <c r="F155" s="361" t="s">
        <v>765</v>
      </c>
      <c r="G155" s="308"/>
      <c r="H155" s="360" t="s">
        <v>805</v>
      </c>
      <c r="I155" s="360" t="s">
        <v>775</v>
      </c>
      <c r="J155" s="360"/>
      <c r="K155" s="356"/>
    </row>
    <row r="156" s="1" customFormat="1" ht="15" customHeight="1">
      <c r="B156" s="333"/>
      <c r="C156" s="360" t="s">
        <v>784</v>
      </c>
      <c r="D156" s="308"/>
      <c r="E156" s="308"/>
      <c r="F156" s="361" t="s">
        <v>771</v>
      </c>
      <c r="G156" s="308"/>
      <c r="H156" s="360" t="s">
        <v>805</v>
      </c>
      <c r="I156" s="360" t="s">
        <v>767</v>
      </c>
      <c r="J156" s="360">
        <v>50</v>
      </c>
      <c r="K156" s="356"/>
    </row>
    <row r="157" s="1" customFormat="1" ht="15" customHeight="1">
      <c r="B157" s="333"/>
      <c r="C157" s="360" t="s">
        <v>792</v>
      </c>
      <c r="D157" s="308"/>
      <c r="E157" s="308"/>
      <c r="F157" s="361" t="s">
        <v>771</v>
      </c>
      <c r="G157" s="308"/>
      <c r="H157" s="360" t="s">
        <v>805</v>
      </c>
      <c r="I157" s="360" t="s">
        <v>767</v>
      </c>
      <c r="J157" s="360">
        <v>50</v>
      </c>
      <c r="K157" s="356"/>
    </row>
    <row r="158" s="1" customFormat="1" ht="15" customHeight="1">
      <c r="B158" s="333"/>
      <c r="C158" s="360" t="s">
        <v>790</v>
      </c>
      <c r="D158" s="308"/>
      <c r="E158" s="308"/>
      <c r="F158" s="361" t="s">
        <v>771</v>
      </c>
      <c r="G158" s="308"/>
      <c r="H158" s="360" t="s">
        <v>805</v>
      </c>
      <c r="I158" s="360" t="s">
        <v>767</v>
      </c>
      <c r="J158" s="360">
        <v>50</v>
      </c>
      <c r="K158" s="356"/>
    </row>
    <row r="159" s="1" customFormat="1" ht="15" customHeight="1">
      <c r="B159" s="333"/>
      <c r="C159" s="360" t="s">
        <v>106</v>
      </c>
      <c r="D159" s="308"/>
      <c r="E159" s="308"/>
      <c r="F159" s="361" t="s">
        <v>765</v>
      </c>
      <c r="G159" s="308"/>
      <c r="H159" s="360" t="s">
        <v>827</v>
      </c>
      <c r="I159" s="360" t="s">
        <v>767</v>
      </c>
      <c r="J159" s="360" t="s">
        <v>828</v>
      </c>
      <c r="K159" s="356"/>
    </row>
    <row r="160" s="1" customFormat="1" ht="15" customHeight="1">
      <c r="B160" s="333"/>
      <c r="C160" s="360" t="s">
        <v>829</v>
      </c>
      <c r="D160" s="308"/>
      <c r="E160" s="308"/>
      <c r="F160" s="361" t="s">
        <v>765</v>
      </c>
      <c r="G160" s="308"/>
      <c r="H160" s="360" t="s">
        <v>830</v>
      </c>
      <c r="I160" s="360" t="s">
        <v>800</v>
      </c>
      <c r="J160" s="360"/>
      <c r="K160" s="356"/>
    </row>
    <row r="161" s="1" customFormat="1" ht="15" customHeight="1">
      <c r="B161" s="362"/>
      <c r="C161" s="342"/>
      <c r="D161" s="342"/>
      <c r="E161" s="342"/>
      <c r="F161" s="342"/>
      <c r="G161" s="342"/>
      <c r="H161" s="342"/>
      <c r="I161" s="342"/>
      <c r="J161" s="342"/>
      <c r="K161" s="363"/>
    </row>
    <row r="162" s="1" customFormat="1" ht="18.75" customHeight="1">
      <c r="B162" s="344"/>
      <c r="C162" s="354"/>
      <c r="D162" s="354"/>
      <c r="E162" s="354"/>
      <c r="F162" s="364"/>
      <c r="G162" s="354"/>
      <c r="H162" s="354"/>
      <c r="I162" s="354"/>
      <c r="J162" s="354"/>
      <c r="K162" s="344"/>
    </row>
    <row r="163" s="1" customFormat="1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s="1" customFormat="1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s="1" customFormat="1" ht="45" customHeight="1">
      <c r="B165" s="298"/>
      <c r="C165" s="299" t="s">
        <v>831</v>
      </c>
      <c r="D165" s="299"/>
      <c r="E165" s="299"/>
      <c r="F165" s="299"/>
      <c r="G165" s="299"/>
      <c r="H165" s="299"/>
      <c r="I165" s="299"/>
      <c r="J165" s="299"/>
      <c r="K165" s="300"/>
    </row>
    <row r="166" s="1" customFormat="1" ht="17.25" customHeight="1">
      <c r="B166" s="298"/>
      <c r="C166" s="323" t="s">
        <v>759</v>
      </c>
      <c r="D166" s="323"/>
      <c r="E166" s="323"/>
      <c r="F166" s="323" t="s">
        <v>760</v>
      </c>
      <c r="G166" s="365"/>
      <c r="H166" s="366" t="s">
        <v>54</v>
      </c>
      <c r="I166" s="366" t="s">
        <v>57</v>
      </c>
      <c r="J166" s="323" t="s">
        <v>761</v>
      </c>
      <c r="K166" s="300"/>
    </row>
    <row r="167" s="1" customFormat="1" ht="17.25" customHeight="1">
      <c r="B167" s="301"/>
      <c r="C167" s="325" t="s">
        <v>762</v>
      </c>
      <c r="D167" s="325"/>
      <c r="E167" s="325"/>
      <c r="F167" s="326" t="s">
        <v>763</v>
      </c>
      <c r="G167" s="367"/>
      <c r="H167" s="368"/>
      <c r="I167" s="368"/>
      <c r="J167" s="325" t="s">
        <v>764</v>
      </c>
      <c r="K167" s="303"/>
    </row>
    <row r="168" s="1" customFormat="1" ht="5.25" customHeight="1">
      <c r="B168" s="333"/>
      <c r="C168" s="328"/>
      <c r="D168" s="328"/>
      <c r="E168" s="328"/>
      <c r="F168" s="328"/>
      <c r="G168" s="329"/>
      <c r="H168" s="328"/>
      <c r="I168" s="328"/>
      <c r="J168" s="328"/>
      <c r="K168" s="356"/>
    </row>
    <row r="169" s="1" customFormat="1" ht="15" customHeight="1">
      <c r="B169" s="333"/>
      <c r="C169" s="308" t="s">
        <v>768</v>
      </c>
      <c r="D169" s="308"/>
      <c r="E169" s="308"/>
      <c r="F169" s="331" t="s">
        <v>765</v>
      </c>
      <c r="G169" s="308"/>
      <c r="H169" s="308" t="s">
        <v>805</v>
      </c>
      <c r="I169" s="308" t="s">
        <v>767</v>
      </c>
      <c r="J169" s="308">
        <v>120</v>
      </c>
      <c r="K169" s="356"/>
    </row>
    <row r="170" s="1" customFormat="1" ht="15" customHeight="1">
      <c r="B170" s="333"/>
      <c r="C170" s="308" t="s">
        <v>814</v>
      </c>
      <c r="D170" s="308"/>
      <c r="E170" s="308"/>
      <c r="F170" s="331" t="s">
        <v>765</v>
      </c>
      <c r="G170" s="308"/>
      <c r="H170" s="308" t="s">
        <v>815</v>
      </c>
      <c r="I170" s="308" t="s">
        <v>767</v>
      </c>
      <c r="J170" s="308" t="s">
        <v>816</v>
      </c>
      <c r="K170" s="356"/>
    </row>
    <row r="171" s="1" customFormat="1" ht="15" customHeight="1">
      <c r="B171" s="333"/>
      <c r="C171" s="308" t="s">
        <v>85</v>
      </c>
      <c r="D171" s="308"/>
      <c r="E171" s="308"/>
      <c r="F171" s="331" t="s">
        <v>765</v>
      </c>
      <c r="G171" s="308"/>
      <c r="H171" s="308" t="s">
        <v>832</v>
      </c>
      <c r="I171" s="308" t="s">
        <v>767</v>
      </c>
      <c r="J171" s="308" t="s">
        <v>816</v>
      </c>
      <c r="K171" s="356"/>
    </row>
    <row r="172" s="1" customFormat="1" ht="15" customHeight="1">
      <c r="B172" s="333"/>
      <c r="C172" s="308" t="s">
        <v>770</v>
      </c>
      <c r="D172" s="308"/>
      <c r="E172" s="308"/>
      <c r="F172" s="331" t="s">
        <v>771</v>
      </c>
      <c r="G172" s="308"/>
      <c r="H172" s="308" t="s">
        <v>832</v>
      </c>
      <c r="I172" s="308" t="s">
        <v>767</v>
      </c>
      <c r="J172" s="308">
        <v>50</v>
      </c>
      <c r="K172" s="356"/>
    </row>
    <row r="173" s="1" customFormat="1" ht="15" customHeight="1">
      <c r="B173" s="333"/>
      <c r="C173" s="308" t="s">
        <v>773</v>
      </c>
      <c r="D173" s="308"/>
      <c r="E173" s="308"/>
      <c r="F173" s="331" t="s">
        <v>765</v>
      </c>
      <c r="G173" s="308"/>
      <c r="H173" s="308" t="s">
        <v>832</v>
      </c>
      <c r="I173" s="308" t="s">
        <v>775</v>
      </c>
      <c r="J173" s="308"/>
      <c r="K173" s="356"/>
    </row>
    <row r="174" s="1" customFormat="1" ht="15" customHeight="1">
      <c r="B174" s="333"/>
      <c r="C174" s="308" t="s">
        <v>784</v>
      </c>
      <c r="D174" s="308"/>
      <c r="E174" s="308"/>
      <c r="F174" s="331" t="s">
        <v>771</v>
      </c>
      <c r="G174" s="308"/>
      <c r="H174" s="308" t="s">
        <v>832</v>
      </c>
      <c r="I174" s="308" t="s">
        <v>767</v>
      </c>
      <c r="J174" s="308">
        <v>50</v>
      </c>
      <c r="K174" s="356"/>
    </row>
    <row r="175" s="1" customFormat="1" ht="15" customHeight="1">
      <c r="B175" s="333"/>
      <c r="C175" s="308" t="s">
        <v>792</v>
      </c>
      <c r="D175" s="308"/>
      <c r="E175" s="308"/>
      <c r="F175" s="331" t="s">
        <v>771</v>
      </c>
      <c r="G175" s="308"/>
      <c r="H175" s="308" t="s">
        <v>832</v>
      </c>
      <c r="I175" s="308" t="s">
        <v>767</v>
      </c>
      <c r="J175" s="308">
        <v>50</v>
      </c>
      <c r="K175" s="356"/>
    </row>
    <row r="176" s="1" customFormat="1" ht="15" customHeight="1">
      <c r="B176" s="333"/>
      <c r="C176" s="308" t="s">
        <v>790</v>
      </c>
      <c r="D176" s="308"/>
      <c r="E176" s="308"/>
      <c r="F176" s="331" t="s">
        <v>771</v>
      </c>
      <c r="G176" s="308"/>
      <c r="H176" s="308" t="s">
        <v>832</v>
      </c>
      <c r="I176" s="308" t="s">
        <v>767</v>
      </c>
      <c r="J176" s="308">
        <v>50</v>
      </c>
      <c r="K176" s="356"/>
    </row>
    <row r="177" s="1" customFormat="1" ht="15" customHeight="1">
      <c r="B177" s="333"/>
      <c r="C177" s="308" t="s">
        <v>118</v>
      </c>
      <c r="D177" s="308"/>
      <c r="E177" s="308"/>
      <c r="F177" s="331" t="s">
        <v>765</v>
      </c>
      <c r="G177" s="308"/>
      <c r="H177" s="308" t="s">
        <v>833</v>
      </c>
      <c r="I177" s="308" t="s">
        <v>834</v>
      </c>
      <c r="J177" s="308"/>
      <c r="K177" s="356"/>
    </row>
    <row r="178" s="1" customFormat="1" ht="15" customHeight="1">
      <c r="B178" s="333"/>
      <c r="C178" s="308" t="s">
        <v>57</v>
      </c>
      <c r="D178" s="308"/>
      <c r="E178" s="308"/>
      <c r="F178" s="331" t="s">
        <v>765</v>
      </c>
      <c r="G178" s="308"/>
      <c r="H178" s="308" t="s">
        <v>835</v>
      </c>
      <c r="I178" s="308" t="s">
        <v>836</v>
      </c>
      <c r="J178" s="308">
        <v>1</v>
      </c>
      <c r="K178" s="356"/>
    </row>
    <row r="179" s="1" customFormat="1" ht="15" customHeight="1">
      <c r="B179" s="333"/>
      <c r="C179" s="308" t="s">
        <v>53</v>
      </c>
      <c r="D179" s="308"/>
      <c r="E179" s="308"/>
      <c r="F179" s="331" t="s">
        <v>765</v>
      </c>
      <c r="G179" s="308"/>
      <c r="H179" s="308" t="s">
        <v>837</v>
      </c>
      <c r="I179" s="308" t="s">
        <v>767</v>
      </c>
      <c r="J179" s="308">
        <v>20</v>
      </c>
      <c r="K179" s="356"/>
    </row>
    <row r="180" s="1" customFormat="1" ht="15" customHeight="1">
      <c r="B180" s="333"/>
      <c r="C180" s="308" t="s">
        <v>54</v>
      </c>
      <c r="D180" s="308"/>
      <c r="E180" s="308"/>
      <c r="F180" s="331" t="s">
        <v>765</v>
      </c>
      <c r="G180" s="308"/>
      <c r="H180" s="308" t="s">
        <v>838</v>
      </c>
      <c r="I180" s="308" t="s">
        <v>767</v>
      </c>
      <c r="J180" s="308">
        <v>255</v>
      </c>
      <c r="K180" s="356"/>
    </row>
    <row r="181" s="1" customFormat="1" ht="15" customHeight="1">
      <c r="B181" s="333"/>
      <c r="C181" s="308" t="s">
        <v>119</v>
      </c>
      <c r="D181" s="308"/>
      <c r="E181" s="308"/>
      <c r="F181" s="331" t="s">
        <v>765</v>
      </c>
      <c r="G181" s="308"/>
      <c r="H181" s="308" t="s">
        <v>729</v>
      </c>
      <c r="I181" s="308" t="s">
        <v>767</v>
      </c>
      <c r="J181" s="308">
        <v>10</v>
      </c>
      <c r="K181" s="356"/>
    </row>
    <row r="182" s="1" customFormat="1" ht="15" customHeight="1">
      <c r="B182" s="333"/>
      <c r="C182" s="308" t="s">
        <v>120</v>
      </c>
      <c r="D182" s="308"/>
      <c r="E182" s="308"/>
      <c r="F182" s="331" t="s">
        <v>765</v>
      </c>
      <c r="G182" s="308"/>
      <c r="H182" s="308" t="s">
        <v>839</v>
      </c>
      <c r="I182" s="308" t="s">
        <v>800</v>
      </c>
      <c r="J182" s="308"/>
      <c r="K182" s="356"/>
    </row>
    <row r="183" s="1" customFormat="1" ht="15" customHeight="1">
      <c r="B183" s="333"/>
      <c r="C183" s="308" t="s">
        <v>840</v>
      </c>
      <c r="D183" s="308"/>
      <c r="E183" s="308"/>
      <c r="F183" s="331" t="s">
        <v>765</v>
      </c>
      <c r="G183" s="308"/>
      <c r="H183" s="308" t="s">
        <v>841</v>
      </c>
      <c r="I183" s="308" t="s">
        <v>800</v>
      </c>
      <c r="J183" s="308"/>
      <c r="K183" s="356"/>
    </row>
    <row r="184" s="1" customFormat="1" ht="15" customHeight="1">
      <c r="B184" s="333"/>
      <c r="C184" s="308" t="s">
        <v>829</v>
      </c>
      <c r="D184" s="308"/>
      <c r="E184" s="308"/>
      <c r="F184" s="331" t="s">
        <v>765</v>
      </c>
      <c r="G184" s="308"/>
      <c r="H184" s="308" t="s">
        <v>842</v>
      </c>
      <c r="I184" s="308" t="s">
        <v>800</v>
      </c>
      <c r="J184" s="308"/>
      <c r="K184" s="356"/>
    </row>
    <row r="185" s="1" customFormat="1" ht="15" customHeight="1">
      <c r="B185" s="333"/>
      <c r="C185" s="308" t="s">
        <v>122</v>
      </c>
      <c r="D185" s="308"/>
      <c r="E185" s="308"/>
      <c r="F185" s="331" t="s">
        <v>771</v>
      </c>
      <c r="G185" s="308"/>
      <c r="H185" s="308" t="s">
        <v>843</v>
      </c>
      <c r="I185" s="308" t="s">
        <v>767</v>
      </c>
      <c r="J185" s="308">
        <v>50</v>
      </c>
      <c r="K185" s="356"/>
    </row>
    <row r="186" s="1" customFormat="1" ht="15" customHeight="1">
      <c r="B186" s="333"/>
      <c r="C186" s="308" t="s">
        <v>844</v>
      </c>
      <c r="D186" s="308"/>
      <c r="E186" s="308"/>
      <c r="F186" s="331" t="s">
        <v>771</v>
      </c>
      <c r="G186" s="308"/>
      <c r="H186" s="308" t="s">
        <v>845</v>
      </c>
      <c r="I186" s="308" t="s">
        <v>846</v>
      </c>
      <c r="J186" s="308"/>
      <c r="K186" s="356"/>
    </row>
    <row r="187" s="1" customFormat="1" ht="15" customHeight="1">
      <c r="B187" s="333"/>
      <c r="C187" s="308" t="s">
        <v>847</v>
      </c>
      <c r="D187" s="308"/>
      <c r="E187" s="308"/>
      <c r="F187" s="331" t="s">
        <v>771</v>
      </c>
      <c r="G187" s="308"/>
      <c r="H187" s="308" t="s">
        <v>848</v>
      </c>
      <c r="I187" s="308" t="s">
        <v>846</v>
      </c>
      <c r="J187" s="308"/>
      <c r="K187" s="356"/>
    </row>
    <row r="188" s="1" customFormat="1" ht="15" customHeight="1">
      <c r="B188" s="333"/>
      <c r="C188" s="308" t="s">
        <v>849</v>
      </c>
      <c r="D188" s="308"/>
      <c r="E188" s="308"/>
      <c r="F188" s="331" t="s">
        <v>771</v>
      </c>
      <c r="G188" s="308"/>
      <c r="H188" s="308" t="s">
        <v>850</v>
      </c>
      <c r="I188" s="308" t="s">
        <v>846</v>
      </c>
      <c r="J188" s="308"/>
      <c r="K188" s="356"/>
    </row>
    <row r="189" s="1" customFormat="1" ht="15" customHeight="1">
      <c r="B189" s="333"/>
      <c r="C189" s="369" t="s">
        <v>851</v>
      </c>
      <c r="D189" s="308"/>
      <c r="E189" s="308"/>
      <c r="F189" s="331" t="s">
        <v>771</v>
      </c>
      <c r="G189" s="308"/>
      <c r="H189" s="308" t="s">
        <v>852</v>
      </c>
      <c r="I189" s="308" t="s">
        <v>853</v>
      </c>
      <c r="J189" s="370" t="s">
        <v>854</v>
      </c>
      <c r="K189" s="356"/>
    </row>
    <row r="190" s="18" customFormat="1" ht="15" customHeight="1">
      <c r="B190" s="371"/>
      <c r="C190" s="372" t="s">
        <v>855</v>
      </c>
      <c r="D190" s="373"/>
      <c r="E190" s="373"/>
      <c r="F190" s="374" t="s">
        <v>771</v>
      </c>
      <c r="G190" s="373"/>
      <c r="H190" s="373" t="s">
        <v>856</v>
      </c>
      <c r="I190" s="373" t="s">
        <v>853</v>
      </c>
      <c r="J190" s="375" t="s">
        <v>854</v>
      </c>
      <c r="K190" s="376"/>
    </row>
    <row r="191" s="1" customFormat="1" ht="15" customHeight="1">
      <c r="B191" s="333"/>
      <c r="C191" s="369" t="s">
        <v>42</v>
      </c>
      <c r="D191" s="308"/>
      <c r="E191" s="308"/>
      <c r="F191" s="331" t="s">
        <v>765</v>
      </c>
      <c r="G191" s="308"/>
      <c r="H191" s="305" t="s">
        <v>857</v>
      </c>
      <c r="I191" s="308" t="s">
        <v>858</v>
      </c>
      <c r="J191" s="308"/>
      <c r="K191" s="356"/>
    </row>
    <row r="192" s="1" customFormat="1" ht="15" customHeight="1">
      <c r="B192" s="333"/>
      <c r="C192" s="369" t="s">
        <v>859</v>
      </c>
      <c r="D192" s="308"/>
      <c r="E192" s="308"/>
      <c r="F192" s="331" t="s">
        <v>765</v>
      </c>
      <c r="G192" s="308"/>
      <c r="H192" s="308" t="s">
        <v>860</v>
      </c>
      <c r="I192" s="308" t="s">
        <v>800</v>
      </c>
      <c r="J192" s="308"/>
      <c r="K192" s="356"/>
    </row>
    <row r="193" s="1" customFormat="1" ht="15" customHeight="1">
      <c r="B193" s="333"/>
      <c r="C193" s="369" t="s">
        <v>861</v>
      </c>
      <c r="D193" s="308"/>
      <c r="E193" s="308"/>
      <c r="F193" s="331" t="s">
        <v>765</v>
      </c>
      <c r="G193" s="308"/>
      <c r="H193" s="308" t="s">
        <v>862</v>
      </c>
      <c r="I193" s="308" t="s">
        <v>800</v>
      </c>
      <c r="J193" s="308"/>
      <c r="K193" s="356"/>
    </row>
    <row r="194" s="1" customFormat="1" ht="15" customHeight="1">
      <c r="B194" s="333"/>
      <c r="C194" s="369" t="s">
        <v>863</v>
      </c>
      <c r="D194" s="308"/>
      <c r="E194" s="308"/>
      <c r="F194" s="331" t="s">
        <v>771</v>
      </c>
      <c r="G194" s="308"/>
      <c r="H194" s="308" t="s">
        <v>864</v>
      </c>
      <c r="I194" s="308" t="s">
        <v>800</v>
      </c>
      <c r="J194" s="308"/>
      <c r="K194" s="356"/>
    </row>
    <row r="195" s="1" customFormat="1" ht="15" customHeight="1">
      <c r="B195" s="362"/>
      <c r="C195" s="377"/>
      <c r="D195" s="342"/>
      <c r="E195" s="342"/>
      <c r="F195" s="342"/>
      <c r="G195" s="342"/>
      <c r="H195" s="342"/>
      <c r="I195" s="342"/>
      <c r="J195" s="342"/>
      <c r="K195" s="363"/>
    </row>
    <row r="196" s="1" customFormat="1" ht="18.75" customHeight="1">
      <c r="B196" s="344"/>
      <c r="C196" s="354"/>
      <c r="D196" s="354"/>
      <c r="E196" s="354"/>
      <c r="F196" s="364"/>
      <c r="G196" s="354"/>
      <c r="H196" s="354"/>
      <c r="I196" s="354"/>
      <c r="J196" s="354"/>
      <c r="K196" s="344"/>
    </row>
    <row r="197" s="1" customFormat="1" ht="18.75" customHeight="1">
      <c r="B197" s="344"/>
      <c r="C197" s="354"/>
      <c r="D197" s="354"/>
      <c r="E197" s="354"/>
      <c r="F197" s="364"/>
      <c r="G197" s="354"/>
      <c r="H197" s="354"/>
      <c r="I197" s="354"/>
      <c r="J197" s="354"/>
      <c r="K197" s="344"/>
    </row>
    <row r="198" s="1" customFormat="1" ht="18.75" customHeight="1"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</row>
    <row r="199" s="1" customFormat="1" ht="13.5">
      <c r="B199" s="295"/>
      <c r="C199" s="296"/>
      <c r="D199" s="296"/>
      <c r="E199" s="296"/>
      <c r="F199" s="296"/>
      <c r="G199" s="296"/>
      <c r="H199" s="296"/>
      <c r="I199" s="296"/>
      <c r="J199" s="296"/>
      <c r="K199" s="297"/>
    </row>
    <row r="200" s="1" customFormat="1" ht="21">
      <c r="B200" s="298"/>
      <c r="C200" s="299" t="s">
        <v>865</v>
      </c>
      <c r="D200" s="299"/>
      <c r="E200" s="299"/>
      <c r="F200" s="299"/>
      <c r="G200" s="299"/>
      <c r="H200" s="299"/>
      <c r="I200" s="299"/>
      <c r="J200" s="299"/>
      <c r="K200" s="300"/>
    </row>
    <row r="201" s="1" customFormat="1" ht="25.5" customHeight="1">
      <c r="B201" s="298"/>
      <c r="C201" s="378" t="s">
        <v>866</v>
      </c>
      <c r="D201" s="378"/>
      <c r="E201" s="378"/>
      <c r="F201" s="378" t="s">
        <v>867</v>
      </c>
      <c r="G201" s="379"/>
      <c r="H201" s="378" t="s">
        <v>868</v>
      </c>
      <c r="I201" s="378"/>
      <c r="J201" s="378"/>
      <c r="K201" s="300"/>
    </row>
    <row r="202" s="1" customFormat="1" ht="5.25" customHeight="1">
      <c r="B202" s="333"/>
      <c r="C202" s="328"/>
      <c r="D202" s="328"/>
      <c r="E202" s="328"/>
      <c r="F202" s="328"/>
      <c r="G202" s="354"/>
      <c r="H202" s="328"/>
      <c r="I202" s="328"/>
      <c r="J202" s="328"/>
      <c r="K202" s="356"/>
    </row>
    <row r="203" s="1" customFormat="1" ht="15" customHeight="1">
      <c r="B203" s="333"/>
      <c r="C203" s="308" t="s">
        <v>858</v>
      </c>
      <c r="D203" s="308"/>
      <c r="E203" s="308"/>
      <c r="F203" s="331" t="s">
        <v>43</v>
      </c>
      <c r="G203" s="308"/>
      <c r="H203" s="308" t="s">
        <v>869</v>
      </c>
      <c r="I203" s="308"/>
      <c r="J203" s="308"/>
      <c r="K203" s="356"/>
    </row>
    <row r="204" s="1" customFormat="1" ht="15" customHeight="1">
      <c r="B204" s="333"/>
      <c r="C204" s="308"/>
      <c r="D204" s="308"/>
      <c r="E204" s="308"/>
      <c r="F204" s="331" t="s">
        <v>44</v>
      </c>
      <c r="G204" s="308"/>
      <c r="H204" s="308" t="s">
        <v>870</v>
      </c>
      <c r="I204" s="308"/>
      <c r="J204" s="308"/>
      <c r="K204" s="356"/>
    </row>
    <row r="205" s="1" customFormat="1" ht="15" customHeight="1">
      <c r="B205" s="333"/>
      <c r="C205" s="308"/>
      <c r="D205" s="308"/>
      <c r="E205" s="308"/>
      <c r="F205" s="331" t="s">
        <v>47</v>
      </c>
      <c r="G205" s="308"/>
      <c r="H205" s="308" t="s">
        <v>871</v>
      </c>
      <c r="I205" s="308"/>
      <c r="J205" s="308"/>
      <c r="K205" s="356"/>
    </row>
    <row r="206" s="1" customFormat="1" ht="15" customHeight="1">
      <c r="B206" s="333"/>
      <c r="C206" s="308"/>
      <c r="D206" s="308"/>
      <c r="E206" s="308"/>
      <c r="F206" s="331" t="s">
        <v>45</v>
      </c>
      <c r="G206" s="308"/>
      <c r="H206" s="308" t="s">
        <v>872</v>
      </c>
      <c r="I206" s="308"/>
      <c r="J206" s="308"/>
      <c r="K206" s="356"/>
    </row>
    <row r="207" s="1" customFormat="1" ht="15" customHeight="1">
      <c r="B207" s="333"/>
      <c r="C207" s="308"/>
      <c r="D207" s="308"/>
      <c r="E207" s="308"/>
      <c r="F207" s="331" t="s">
        <v>46</v>
      </c>
      <c r="G207" s="308"/>
      <c r="H207" s="308" t="s">
        <v>873</v>
      </c>
      <c r="I207" s="308"/>
      <c r="J207" s="308"/>
      <c r="K207" s="356"/>
    </row>
    <row r="208" s="1" customFormat="1" ht="15" customHeight="1">
      <c r="B208" s="333"/>
      <c r="C208" s="308"/>
      <c r="D208" s="308"/>
      <c r="E208" s="308"/>
      <c r="F208" s="331"/>
      <c r="G208" s="308"/>
      <c r="H208" s="308"/>
      <c r="I208" s="308"/>
      <c r="J208" s="308"/>
      <c r="K208" s="356"/>
    </row>
    <row r="209" s="1" customFormat="1" ht="15" customHeight="1">
      <c r="B209" s="333"/>
      <c r="C209" s="308" t="s">
        <v>812</v>
      </c>
      <c r="D209" s="308"/>
      <c r="E209" s="308"/>
      <c r="F209" s="331" t="s">
        <v>78</v>
      </c>
      <c r="G209" s="308"/>
      <c r="H209" s="308" t="s">
        <v>874</v>
      </c>
      <c r="I209" s="308"/>
      <c r="J209" s="308"/>
      <c r="K209" s="356"/>
    </row>
    <row r="210" s="1" customFormat="1" ht="15" customHeight="1">
      <c r="B210" s="333"/>
      <c r="C210" s="308"/>
      <c r="D210" s="308"/>
      <c r="E210" s="308"/>
      <c r="F210" s="331" t="s">
        <v>710</v>
      </c>
      <c r="G210" s="308"/>
      <c r="H210" s="308" t="s">
        <v>711</v>
      </c>
      <c r="I210" s="308"/>
      <c r="J210" s="308"/>
      <c r="K210" s="356"/>
    </row>
    <row r="211" s="1" customFormat="1" ht="15" customHeight="1">
      <c r="B211" s="333"/>
      <c r="C211" s="308"/>
      <c r="D211" s="308"/>
      <c r="E211" s="308"/>
      <c r="F211" s="331" t="s">
        <v>708</v>
      </c>
      <c r="G211" s="308"/>
      <c r="H211" s="308" t="s">
        <v>875</v>
      </c>
      <c r="I211" s="308"/>
      <c r="J211" s="308"/>
      <c r="K211" s="356"/>
    </row>
    <row r="212" s="1" customFormat="1" ht="15" customHeight="1">
      <c r="B212" s="380"/>
      <c r="C212" s="308"/>
      <c r="D212" s="308"/>
      <c r="E212" s="308"/>
      <c r="F212" s="331" t="s">
        <v>712</v>
      </c>
      <c r="G212" s="369"/>
      <c r="H212" s="360" t="s">
        <v>97</v>
      </c>
      <c r="I212" s="360"/>
      <c r="J212" s="360"/>
      <c r="K212" s="381"/>
    </row>
    <row r="213" s="1" customFormat="1" ht="15" customHeight="1">
      <c r="B213" s="380"/>
      <c r="C213" s="308"/>
      <c r="D213" s="308"/>
      <c r="E213" s="308"/>
      <c r="F213" s="331" t="s">
        <v>713</v>
      </c>
      <c r="G213" s="369"/>
      <c r="H213" s="360" t="s">
        <v>876</v>
      </c>
      <c r="I213" s="360"/>
      <c r="J213" s="360"/>
      <c r="K213" s="381"/>
    </row>
    <row r="214" s="1" customFormat="1" ht="15" customHeight="1">
      <c r="B214" s="380"/>
      <c r="C214" s="308"/>
      <c r="D214" s="308"/>
      <c r="E214" s="308"/>
      <c r="F214" s="331"/>
      <c r="G214" s="369"/>
      <c r="H214" s="360"/>
      <c r="I214" s="360"/>
      <c r="J214" s="360"/>
      <c r="K214" s="381"/>
    </row>
    <row r="215" s="1" customFormat="1" ht="15" customHeight="1">
      <c r="B215" s="380"/>
      <c r="C215" s="308" t="s">
        <v>836</v>
      </c>
      <c r="D215" s="308"/>
      <c r="E215" s="308"/>
      <c r="F215" s="331">
        <v>1</v>
      </c>
      <c r="G215" s="369"/>
      <c r="H215" s="360" t="s">
        <v>877</v>
      </c>
      <c r="I215" s="360"/>
      <c r="J215" s="360"/>
      <c r="K215" s="381"/>
    </row>
    <row r="216" s="1" customFormat="1" ht="15" customHeight="1">
      <c r="B216" s="380"/>
      <c r="C216" s="308"/>
      <c r="D216" s="308"/>
      <c r="E216" s="308"/>
      <c r="F216" s="331">
        <v>2</v>
      </c>
      <c r="G216" s="369"/>
      <c r="H216" s="360" t="s">
        <v>878</v>
      </c>
      <c r="I216" s="360"/>
      <c r="J216" s="360"/>
      <c r="K216" s="381"/>
    </row>
    <row r="217" s="1" customFormat="1" ht="15" customHeight="1">
      <c r="B217" s="380"/>
      <c r="C217" s="308"/>
      <c r="D217" s="308"/>
      <c r="E217" s="308"/>
      <c r="F217" s="331">
        <v>3</v>
      </c>
      <c r="G217" s="369"/>
      <c r="H217" s="360" t="s">
        <v>879</v>
      </c>
      <c r="I217" s="360"/>
      <c r="J217" s="360"/>
      <c r="K217" s="381"/>
    </row>
    <row r="218" s="1" customFormat="1" ht="15" customHeight="1">
      <c r="B218" s="380"/>
      <c r="C218" s="308"/>
      <c r="D218" s="308"/>
      <c r="E218" s="308"/>
      <c r="F218" s="331">
        <v>4</v>
      </c>
      <c r="G218" s="369"/>
      <c r="H218" s="360" t="s">
        <v>880</v>
      </c>
      <c r="I218" s="360"/>
      <c r="J218" s="360"/>
      <c r="K218" s="381"/>
    </row>
    <row r="219" s="1" customFormat="1" ht="12.75" customHeight="1">
      <c r="B219" s="382"/>
      <c r="C219" s="383"/>
      <c r="D219" s="383"/>
      <c r="E219" s="383"/>
      <c r="F219" s="383"/>
      <c r="G219" s="383"/>
      <c r="H219" s="383"/>
      <c r="I219" s="383"/>
      <c r="J219" s="383"/>
      <c r="K219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DESKTOP-5UCNF4N\TMI</dc:creator>
  <cp:lastModifiedBy>DESKTOP-5UCNF4N\TMI</cp:lastModifiedBy>
  <dcterms:created xsi:type="dcterms:W3CDTF">2024-08-01T07:10:10Z</dcterms:created>
  <dcterms:modified xsi:type="dcterms:W3CDTF">2024-08-01T07:10:17Z</dcterms:modified>
</cp:coreProperties>
</file>