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300" tabRatio="889"/>
  </bookViews>
  <sheets>
    <sheet name="Tabulka A_Technika" sheetId="2" r:id="rId1"/>
    <sheet name="Tabulka B_Nábytek" sheetId="4" r:id="rId2"/>
  </sheets>
  <externalReferences>
    <externalReference r:id="rId3"/>
  </externalReferences>
  <definedNames>
    <definedName name="AAP__Architectural_Adapter_Plates__serie">#REF!</definedName>
    <definedName name="Cable_Cubby_serie">#REF!</definedName>
    <definedName name="Do_podlahové_krabice_Ackermann_MAAP__s_Line_Driverem_pro_VGA">#REF!</definedName>
    <definedName name="Hideaway_HSA_serie">#REF!</definedName>
    <definedName name="Krabice_do_zdi_pro_Extron_produkty">#REF!</definedName>
    <definedName name="Krabice_na_plochu_pro_Extron_produkty___SMB_Series__Surface_Mount_Boxes">#REF!</definedName>
    <definedName name="Krabice_na_zeď_pro_Extron_produkty___EWB_Series___External_Wall_Boxes">#REF!</definedName>
    <definedName name="Montážní_rámečky_AAP_do_krabic">#REF!</definedName>
    <definedName name="Montážní_rámečky_AAP_pro_19__Rack">#REF!</definedName>
    <definedName name="Netbox_Axial">'[1]A+H Mayer'!#REF!</definedName>
  </definedNames>
  <calcPr calcId="162913"/>
</workbook>
</file>

<file path=xl/calcChain.xml><?xml version="1.0" encoding="utf-8"?>
<calcChain xmlns="http://schemas.openxmlformats.org/spreadsheetml/2006/main">
  <c r="E4" i="2" l="1"/>
  <c r="I24" i="2" l="1"/>
  <c r="G4" i="2"/>
  <c r="G11" i="2"/>
  <c r="G10" i="2"/>
  <c r="H9" i="2"/>
  <c r="G9" i="2"/>
  <c r="G8" i="2"/>
  <c r="G24" i="2" l="1"/>
  <c r="E11" i="2"/>
  <c r="F8" i="4" l="1"/>
  <c r="F9" i="4" s="1"/>
  <c r="E10" i="2"/>
  <c r="E9" i="2" l="1"/>
  <c r="E8" i="2"/>
  <c r="E7" i="2"/>
  <c r="E6" i="2"/>
  <c r="E5" i="2"/>
  <c r="E12" i="2" l="1"/>
  <c r="E13" i="2" s="1"/>
</calcChain>
</file>

<file path=xl/sharedStrings.xml><?xml version="1.0" encoding="utf-8"?>
<sst xmlns="http://schemas.openxmlformats.org/spreadsheetml/2006/main" count="43" uniqueCount="38">
  <si>
    <t>foto</t>
  </si>
  <si>
    <t>výrobce</t>
  </si>
  <si>
    <t>název</t>
  </si>
  <si>
    <t>popis</t>
  </si>
  <si>
    <t>Kč/ks_bez DPH</t>
  </si>
  <si>
    <t>počet ks</t>
  </si>
  <si>
    <t>cena celkem / Kč bez DPH</t>
  </si>
  <si>
    <t>cena celkem</t>
  </si>
  <si>
    <t>Audio matice pro interkom, náhodné párování a konference, nastavené párování a konference, monitorování zvukových spojení studentů učitelem, 32 audio připojení (max. 64 při spojení dvou matic), 8 propojovacích audio kanálů , freq. rozsah 20 Hz - 20 kHz ±3 db, propojení CAT-5e (UTP), konektory: 16x RJ45 = připojení pro 32 audio mixer, max. délka kabeláže 45m, 4x RJ45 sběrnice pro rozšíření, 2x RJ45 sběrnice pro kontrolu při rozšíření, RS-232 konektor pro řízení, RS-422 konektor pro řízení, 1x RJ45 pro KVM hub, DB-9M konektor pro HW kontrolér, 12V napájení, příprava pro zabudování, vč. síťového zdroje, 198x114x63,5 mm, 0,74 kg</t>
  </si>
  <si>
    <t>Kontrolní a ovládací SW pro organizaci aktivit v laboratoři. Monitoring jednotlivých studentů a propojování připojených audio signálů (interkom). Organizace třídy, databáze pro zasedací pořádek. Režimy  prezentace, monitoring a podpora studentů při cvičení, párování a práce až v 5 skupinách. Ovládání lokálního CD/DVD přehrávače v PC. Možnost záznamu připojeného audio kanálu (zvolený student; studentský pár; skupina). Databáze učebních materiálů, organizovaná dle vyučujícího a tříd. Třídění materiálů do učebních lekcí. Jazykové varianty SW.</t>
  </si>
  <si>
    <t>Audio mixer a sluchátkový zesilovač - student, nastavení hlasitosti sluchátek, vypnutí mikrofonu, tlačítko pro kontakt vyučujícího, freq. rozsah 20 Hz - 20 kHz, pro dynamický i kondenzátorový typ mikrofonu, mikrofonní vstup 12 db - 45 db, impedance sluchátek 32 - 600 Ω, linkový vstup/výstup 2,5V, konektory: 2x 3,5mm jack - mikrofony, 2x 3,5mm stereo jack - sluchátka, 1x 3,5mm stereo jack -  Aux in, 1x 3,5mm stereo jack -  Aux out, 1x RJ45 - audio matice, 1x RJ45 - audio mixer, napájení z audio mixeru/kabel CAT5, vč. instalačních otvorů, 198x114x46,5 mm, 0,4kg</t>
  </si>
  <si>
    <t>Systémový náhlavní set - sluchátka/mikrofon, aktivní systém potlačení ruchů (noise-cancelling), provedení  z pružného polyetylénu - odolné hrubému zacházení, uzavřená stereofonní sluchátka, kondenzátorový mikrofon, polstrovaný a nastavitelný náhlavní most, Sluchátka: freq. rozsah 20 Hz - 20 kHz, impedance 2x 32 Ω, citlivost 97 dB SPL/1mW, Mikrofon: freq. rozsah 100 Hz - 20 kHz, impedance &lt; 2,2 kΩ, citlivost -47 ± 3dBV dBV, odstup signál/šum 56 dBA, konektory: 1x 3,5mm stereo jack -  mikrofon, 1x 3,5mm stereo jack -  sluchátka, kabel cca 2,5 m, 0,25 kg</t>
  </si>
  <si>
    <t>Cena celkem bez DPH</t>
  </si>
  <si>
    <t>Cena celkem s DPH</t>
  </si>
  <si>
    <r>
      <t>Audio mixer a sluchátkový zesilovač -</t>
    </r>
    <r>
      <rPr>
        <b/>
        <sz val="8"/>
        <rFont val="Calibri"/>
        <family val="2"/>
        <charset val="238"/>
        <scheme val="minor"/>
      </rPr>
      <t xml:space="preserve"> učitel</t>
    </r>
    <r>
      <rPr>
        <sz val="8"/>
        <rFont val="Calibri"/>
        <family val="2"/>
        <charset val="238"/>
        <scheme val="minor"/>
      </rPr>
      <t>, nastavení hlasitosti sluchátek, vypnutí mikrofonu, freq. rozsah 20 Hz - 20 kHz, pro dynamický i kondenzátorový typ mikrofonu, mikrofonní vstup 12 db - 45 db, impedance sluchátek 32 - 600 Ω, linkový vstup/výstup 2,5V,</t>
    </r>
    <r>
      <rPr>
        <b/>
        <sz val="8"/>
        <rFont val="Calibri"/>
        <family val="2"/>
        <charset val="238"/>
        <scheme val="minor"/>
      </rPr>
      <t xml:space="preserve"> AGC</t>
    </r>
    <r>
      <rPr>
        <sz val="8"/>
        <rFont val="Calibri"/>
        <family val="2"/>
        <charset val="238"/>
        <scheme val="minor"/>
      </rPr>
      <t xml:space="preserve"> - funkce automatického donastavení hlasitosti vstupů Aux in a PC in, nastavení úrovně pro Aux in, konektory: 1x 3,5mm jack - mikrofon, 1x 3,5mm stereo jack - sluchátka, 1x 3,5mm stereo jack -  Aux in, 1x 3,5mm stereo jack -  Aux out, 1x 3,5mm stereo jack -  PC in, 1x 3,5mm stereo jack -  PC out, 1x RJ45 - audio matice, 1x RJ45 - audio mixer, napájení z audio mixeru/kabel CAT5, vč. instalačních otvorů, 198x114x46,5 mm, 0,4kg</t>
    </r>
  </si>
  <si>
    <t>Cena celkem vč. DPH</t>
  </si>
  <si>
    <t xml:space="preserve">FUNKČNÍ CELEK:
Ovládání musí být možné dotykem prstu, popisovače nebo jiného předmětu. Ovládání musí být zcela nezávislé na dodávaných popisovačích. Snímací technologie musí pracovat na principu čtyř kamer a musí umožnit rozpoznání čtyř současných dotyků a ovládání gesty. Snímací technologie musí dále rozpoznat dotyk prstem, popisovačem a mazací houbičkou a automaticky těmto dotykům přiřadit různou funkci = prst pro ovládání, popisovač pro psaní, houbička pro mazání. Povrch musí být určený pro promítání obrazu = matný, eliminovat odlesky. Povrch musí být magnetický a umožnit psaní popisovači na vodní bázi bez poškození povrchu. Povrch nesmí obsahovat žádnou technologii, popisovače musí být bezdrátové,  bezbateriové a mechanicky odolné.
- Součástí tabule musí být aktivní lišta pro dva popisovače. Výběr požadované barvy popisovače musí být pouhým stiskem tlačítka příslušné barvy. Lišta dále musí obsahovat tlačítko pro výběr pravého tlačítka myši, tlačítko pro aktivaci klávesnice, spuštění kalibrace. 
- Dodávka interaktivní tabule musí obsahovat i SW balíček, který obsahuje autorský nástroje učitele – SW pro přípravu interaktivních cvičení musí být plně kompatibilní (umožňuje otevřít soubor, spustit všechny aktivity, animace, uložit v původním formátu) se soubory s příponou notebook. Autorský nástroj musí být kompatibilní s operačními systémy Windows, Mac OS, Linux, prostředí musí být v českém jazyce. Dále musí existovat aplikace s obdobnými funkcemi pro tablety platformy iOS. Balíček dále musí obsahovat nástroj pro rychlou přípravu digitálních učebních aktivit a cloud prostředí pro spolupráci žáků, řešení problémů prostřednictvím žákovských zařízení.
- Tabule musí mít rozměry 1994 x 1300 x 165mm, s tolerancí ± 10mm. Aktivní plocha musí vyplňovat celou plochu uvnitř rámu a musí mít úhlopříčku 87“ a rozměry 1877 x 1173mm, s tolerancí ± 10mm. Hmotnost tabule nesmí přesáhnout 27,2 kg.
Ultrakrátký projektor, svítivost 3500 ANSI/LM, LCD technologie, lampa s životností až 9000 hodin (v ECO režimu), nativní rozlišení WXGA, poměr stran 16:10, kontrast 10 000:1, Projekční poměr 0,28-0,37:1. Konektivita: RS-232C, Ethernet, vstup pro mikrofon, VGA vstup (2x), Audiovýstup, stereofonní konektor mini-jack, USB 2.0 typu A, VGA výstup, Audiovstup, stereofonní konektor mini-jack (3x), HDMI vstup (3x), USB 2.0 typu B. Max. hladina hluku 35dB (normální režim). Zabudovaný reproduktor.
</t>
  </si>
  <si>
    <t>Sluchátka s mikrofonem</t>
  </si>
  <si>
    <t>Multimediální počítač</t>
  </si>
  <si>
    <t>Monitor</t>
  </si>
  <si>
    <t>Interaktivní tabule včetně montáže</t>
  </si>
  <si>
    <t>Přepojovací jednotka včetne SW, řídícího programu a montáže</t>
  </si>
  <si>
    <t>Celkem (bez nábytku)</t>
  </si>
  <si>
    <t>maximální cena dle rozpočtu bez DPH</t>
  </si>
  <si>
    <t>maximální jednotková cena bez DPH</t>
  </si>
  <si>
    <t>maximální cena dle rozpočtu s DPH</t>
  </si>
  <si>
    <t xml:space="preserve">Stohovatelná židle vyráběné z plochooválných ocelových profilů
38×20 mm. Sedáky a opěráky jsou z tvarovaná buková překližka v přírodním provedení, lakované polyuretanovým lakem. Sedák standardně vpředu s kolenním ohybem (O). Opěráky s 3D‑ohybem pro správnou ergonomii páteře. Plastové koncovky standardně v barvě (Výběr z 3 barev)
</t>
  </si>
  <si>
    <t>Stohovatelná židle vyráběné z plochooválných ocelových profilů
38×20 mm. Sedáky a opěráky čalouněný, lakované polyuretanovým lakem. Sedák standardně vpředu s kolenním ohybem (O). Opěráky s 3D‑ohybem pro správnou ergonomii páteře. Plastové koncovky standardně v barvě
(Výběr z 3 barev)</t>
  </si>
  <si>
    <t>Stůl.Ocelová konstrukce z plochooválných profilů 50×30 mm a ze čtvercových profilů 30×30 mm. Posuvná pracovní deska je uzamykatelná.Pracovní plocha z oboustranně laminované 22 mm dřevotřískové desky s 2 mm ABS hranou. 1300x650cm
Plastové koncovky standardně v barvě (Výběr z 3 barev)</t>
  </si>
  <si>
    <t>Katedra učitele jazykové laboratoře přizpůsobena pro osazení techniky jazykové laboratoře. Vnější rozměry katedry š-1600 x h-680 x v-757mm, 2x kabelová průchodka. V pravé části katedry umístěna uzamykatelná skříňka na soklu o vnitřních rozměrech š-510 x h-632 x v-688mm. Skříňka vybavena nasávacím otvorem v čele dvířek a otvorem v boční části pro odvedení teplého vzduchu (krytí otvorů perforovaným plechem). V levé části katedry umístěna skříňka s 3x polohovatelnou policí. Prostor mezi skříňkami vybaven falešnými uzamykatelnými zády pro možnost umístění interfacu jazykové laboratoře. Vytvořený propoj mezi prostorem uzamykatelné skříňky a falešnými zády. Možnost napojení katedry na kabelový žlab pro spojení 4 stolů pro jednoho studenta. Barevné provedení: (Výběr z 3 barev). Včetně ochranné krytky audio jednotek zabraňující rozpojení kabeláže.</t>
  </si>
  <si>
    <t>Název dle rozpočtu (fakturační)</t>
  </si>
  <si>
    <t>1x k jazykové laboratoři a 1x do místnosti R125 (vždy včetně dopravy a montáže)</t>
  </si>
  <si>
    <t>case s min. 180W zdrojem s účinnosti 92%, výkon CPU min. 7800 bodu dle nezávislého testu cpubenchmark.net, operační paměť 8GB DDR4, pevný SSD disk s kapacitou 256GB, DVD-RW optická mechanika, Gbit síťová karta, Wifi standardu 802.11ac (2x2), Bluetooth 4.2, min. 2x DisplayPort a 1x HDMI, 1x USB Type-C charging port, 6x USB 3.1, 4x USB 2.0, sériový port RS-232, klávesnici a myš stejného výrobce, operační systém s podporu AD (domény), záruka 3 roky, oprava u zákazníka s odezvou do následujícího pracovního dne od nahlášení servisní události. součástí počítače musí být i zvuková karta: vstup pro mikrofon 1x 3,5mm konektor, 4pólový výstup pro sluchátka s mikrofonem 1 x 3,5mm, stereo výstup, kompatibilita s USB 2.0 / 3.0.</t>
  </si>
  <si>
    <t>Stohovatelná židle</t>
  </si>
  <si>
    <t>stůl</t>
  </si>
  <si>
    <t>katedra</t>
  </si>
  <si>
    <t>Jazyková laboratoř, kalkulace pro 16+1 účastníků (PC učitele); HW interkom; Jazyková laboratoř se společným sdílením obrazu např. na projekci a samostatnou audio částí. Každý student má sluchátka a mikrofon. Lze pracovat s celou třídou, po skupinách nebo v párech. Možnost náhodného nebo cíleného rozdělení studentů. Možnost kvalitního poslechu, diskuse, opakování výslovnosti nebo záznamu. Ovládání z grafického rozhraní, správa dokumentů pro výuku v PC, automatická digitalizace materiálů, knihovna materiálů, záznam odpovědí studenta, ovládání SW česky, anglicky, německy, francouzsky, rusky, španělsky, italsky, holandsky..., jednotné ovládací prostředí a společná databáze všech SW modulů, multiplatformová podpora studentských zařízení: Windows, Mac, Chromebook, Android, iOS, Záruka na HW 3 roky, Software Maintenance v 1. roce zdarma (garantovaný upgrade SW na 12 měsíců).</t>
  </si>
  <si>
    <t>Monitor s viditelnou uhlopříčkou 21.5 palců, rozlišení 1920x1080, panel TN w/LED, jas 250 cd/m2, statický kontrast 1000:1, odezva 5 ms g/g, matný panel; výškově nastavitelný, pivot rotace, konektory VGA, DVI-D, DP; bez integrovaných reproduktorů, záruka 3 roky.  Odezva následující pracovní den s opravou u zákazníka.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</si>
</sst>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č&quot;_-;\-* #,##0.00\ &quot;Kč&quot;_-;_-* &quot;-&quot;??\ &quot;Kč&quot;_-;_-@_-"/>
    <numFmt numFmtId="164" formatCode="#,##0\ _K_č"/>
  </numFmts>
  <fonts count="14" x14ac:knownFonts="1">
    <font>
      <sz val="10"/>
      <name val="Arial CE"/>
      <charset val="238"/>
    </font>
    <font>
      <sz val="10"/>
      <name val="Arial CE"/>
      <family val="2"/>
      <charset val="238"/>
    </font>
    <font>
      <u/>
      <sz val="10"/>
      <color indexed="12"/>
      <name val="Arial CE"/>
      <charset val="238"/>
    </font>
    <font>
      <sz val="10"/>
      <color indexed="8"/>
      <name val="Arial CE"/>
      <family val="2"/>
      <charset val="238"/>
    </font>
    <font>
      <sz val="10"/>
      <name val="Helv"/>
    </font>
    <font>
      <u/>
      <sz val="10"/>
      <color indexed="12"/>
      <name val="Arial CE"/>
      <family val="2"/>
      <charset val="238"/>
    </font>
    <font>
      <sz val="8"/>
      <name val="Calibri"/>
      <family val="2"/>
      <charset val="238"/>
      <scheme val="minor"/>
    </font>
    <font>
      <b/>
      <sz val="8"/>
      <name val="Calibri"/>
      <family val="2"/>
      <charset val="238"/>
      <scheme val="minor"/>
    </font>
    <font>
      <sz val="8"/>
      <color indexed="8"/>
      <name val="Calibri"/>
      <family val="2"/>
      <charset val="238"/>
      <scheme val="minor"/>
    </font>
    <font>
      <sz val="10"/>
      <color theme="0"/>
      <name val="Arial CE"/>
      <charset val="238"/>
    </font>
    <font>
      <sz val="11"/>
      <color rgb="FFFF0000"/>
      <name val="Calibri"/>
      <family val="2"/>
      <charset val="238"/>
      <scheme val="minor"/>
    </font>
    <font>
      <sz val="12"/>
      <color indexed="8"/>
      <name val="Calibri"/>
      <family val="2"/>
      <charset val="238"/>
      <scheme val="minor"/>
    </font>
    <font>
      <sz val="14"/>
      <color indexed="8"/>
      <name val="Calibri"/>
      <family val="2"/>
      <charset val="238"/>
      <scheme val="minor"/>
    </font>
    <font>
      <b/>
      <sz val="11"/>
      <name val="Calibri"/>
      <family val="2"/>
      <charset val="238"/>
      <scheme val="minor"/>
    </font>
  </fonts>
  <fills count="5">
    <fill>
      <patternFill patternType="none"/>
    </fill>
    <fill>
      <patternFill patternType="gray125"/>
    </fill>
    <fill>
      <patternFill patternType="solid">
        <fgColor indexed="55"/>
        <bgColor indexed="64"/>
      </patternFill>
    </fill>
    <fill>
      <patternFill patternType="solid">
        <fgColor rgb="FFFFFF00"/>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2"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61">
    <xf numFmtId="0" fontId="0" fillId="0" borderId="0" xfId="0"/>
    <xf numFmtId="164" fontId="0" fillId="0" borderId="0" xfId="0" applyNumberFormat="1"/>
    <xf numFmtId="0" fontId="0" fillId="0" borderId="0" xfId="0" applyAlignment="1">
      <alignment wrapText="1"/>
    </xf>
    <xf numFmtId="3" fontId="0" fillId="0" borderId="0" xfId="0" applyNumberFormat="1" applyAlignment="1">
      <alignment horizontal="right" wrapText="1"/>
    </xf>
    <xf numFmtId="0" fontId="3" fillId="0" borderId="0" xfId="0" applyFont="1" applyAlignment="1">
      <alignment wrapText="1"/>
    </xf>
    <xf numFmtId="0" fontId="4" fillId="0" borderId="0" xfId="0" applyFont="1"/>
    <xf numFmtId="0" fontId="6" fillId="0" borderId="1" xfId="0" applyFont="1" applyFill="1" applyBorder="1" applyAlignment="1" applyProtection="1">
      <alignment wrapText="1"/>
      <protection locked="0"/>
    </xf>
    <xf numFmtId="164" fontId="7" fillId="0" borderId="8" xfId="0" applyNumberFormat="1" applyFont="1" applyBorder="1"/>
    <xf numFmtId="0" fontId="7" fillId="0" borderId="9" xfId="0" applyFont="1" applyBorder="1"/>
    <xf numFmtId="0" fontId="7" fillId="0" borderId="10" xfId="0" applyFont="1" applyBorder="1" applyAlignment="1">
      <alignment horizontal="left"/>
    </xf>
    <xf numFmtId="164" fontId="7" fillId="0" borderId="11" xfId="0" applyNumberFormat="1" applyFont="1" applyBorder="1"/>
    <xf numFmtId="0" fontId="6" fillId="0" borderId="2" xfId="0" applyFont="1" applyBorder="1" applyAlignment="1">
      <alignment horizontal="center" vertical="top" wrapText="1" shrinkToFit="1"/>
    </xf>
    <xf numFmtId="0" fontId="8" fillId="0" borderId="1" xfId="0" applyFont="1" applyBorder="1" applyAlignment="1">
      <alignment horizontal="center" vertical="top" wrapText="1" shrinkToFit="1"/>
    </xf>
    <xf numFmtId="0" fontId="6" fillId="0" borderId="1" xfId="0" applyFont="1" applyBorder="1" applyAlignment="1">
      <alignment horizontal="center" vertical="top" wrapText="1" shrinkToFit="1"/>
    </xf>
    <xf numFmtId="164" fontId="6" fillId="0" borderId="1" xfId="0" applyNumberFormat="1" applyFont="1" applyBorder="1" applyAlignment="1">
      <alignment wrapText="1"/>
    </xf>
    <xf numFmtId="164" fontId="8" fillId="0" borderId="1" xfId="1" applyNumberFormat="1" applyFont="1" applyFill="1" applyBorder="1" applyAlignment="1" applyProtection="1">
      <alignment horizontal="right"/>
      <protection locked="0"/>
    </xf>
    <xf numFmtId="0" fontId="6" fillId="0" borderId="0" xfId="0" applyFont="1"/>
    <xf numFmtId="0" fontId="6" fillId="0" borderId="1" xfId="0" applyFont="1" applyBorder="1"/>
    <xf numFmtId="164" fontId="6" fillId="0" borderId="0" xfId="0" applyNumberFormat="1" applyFont="1"/>
    <xf numFmtId="0" fontId="0" fillId="0" borderId="1" xfId="0" applyBorder="1"/>
    <xf numFmtId="3" fontId="9" fillId="0" borderId="0" xfId="0" applyNumberFormat="1" applyFont="1" applyAlignment="1">
      <alignment horizontal="right" wrapText="1"/>
    </xf>
    <xf numFmtId="44" fontId="6" fillId="0" borderId="0" xfId="0" applyNumberFormat="1" applyFont="1"/>
    <xf numFmtId="0" fontId="6" fillId="0" borderId="4" xfId="0" applyFont="1" applyFill="1" applyBorder="1" applyAlignment="1" applyProtection="1">
      <alignment wrapText="1"/>
      <protection locked="0"/>
    </xf>
    <xf numFmtId="164" fontId="8" fillId="3" borderId="1" xfId="1" applyNumberFormat="1" applyFont="1" applyFill="1" applyBorder="1" applyAlignment="1" applyProtection="1">
      <alignment horizontal="right"/>
      <protection locked="0"/>
    </xf>
    <xf numFmtId="164" fontId="12" fillId="0" borderId="1" xfId="1" applyNumberFormat="1" applyFont="1" applyFill="1" applyBorder="1" applyAlignment="1" applyProtection="1">
      <alignment horizontal="right"/>
      <protection locked="0"/>
    </xf>
    <xf numFmtId="164" fontId="11" fillId="0" borderId="1" xfId="1" applyNumberFormat="1" applyFont="1" applyFill="1" applyBorder="1" applyAlignment="1" applyProtection="1">
      <alignment horizontal="right"/>
      <protection locked="0"/>
    </xf>
    <xf numFmtId="164" fontId="11" fillId="0" borderId="1" xfId="1" applyNumberFormat="1" applyFont="1" applyFill="1" applyBorder="1" applyAlignment="1" applyProtection="1">
      <alignment horizontal="right" vertical="center"/>
      <protection locked="0"/>
    </xf>
    <xf numFmtId="164" fontId="8" fillId="3" borderId="1" xfId="1" applyNumberFormat="1" applyFont="1" applyFill="1" applyBorder="1" applyAlignment="1" applyProtection="1">
      <alignment horizontal="right" vertical="center"/>
      <protection locked="0"/>
    </xf>
    <xf numFmtId="164" fontId="8" fillId="3" borderId="1" xfId="1" applyNumberFormat="1" applyFont="1" applyFill="1" applyBorder="1" applyAlignment="1" applyProtection="1">
      <alignment horizontal="right" vertical="top"/>
      <protection locked="0"/>
    </xf>
    <xf numFmtId="3" fontId="6" fillId="0" borderId="0" xfId="0" applyNumberFormat="1" applyFont="1" applyAlignment="1">
      <alignment horizontal="right" vertical="top" wrapText="1"/>
    </xf>
    <xf numFmtId="0" fontId="6" fillId="0" borderId="13" xfId="0" applyFont="1" applyFill="1" applyBorder="1" applyAlignment="1" applyProtection="1">
      <protection locked="0"/>
    </xf>
    <xf numFmtId="0" fontId="6" fillId="0" borderId="13" xfId="0" applyFont="1" applyFill="1" applyBorder="1" applyAlignment="1" applyProtection="1">
      <alignment wrapText="1"/>
      <protection locked="0"/>
    </xf>
    <xf numFmtId="0" fontId="6" fillId="0" borderId="4" xfId="0" applyFont="1" applyFill="1" applyBorder="1" applyAlignment="1" applyProtection="1">
      <alignment vertical="top" wrapText="1"/>
      <protection locked="0"/>
    </xf>
    <xf numFmtId="0" fontId="10" fillId="0" borderId="1" xfId="0" applyFont="1" applyBorder="1"/>
    <xf numFmtId="44" fontId="10" fillId="0" borderId="1" xfId="0" applyNumberFormat="1" applyFont="1" applyBorder="1"/>
    <xf numFmtId="0" fontId="10" fillId="0" borderId="1" xfId="0" applyFont="1" applyBorder="1" applyAlignment="1"/>
    <xf numFmtId="44" fontId="10" fillId="0" borderId="1" xfId="0" applyNumberFormat="1" applyFont="1" applyBorder="1" applyAlignment="1">
      <alignment horizontal="center"/>
    </xf>
    <xf numFmtId="0" fontId="10" fillId="0" borderId="1" xfId="0" applyFont="1" applyBorder="1" applyAlignment="1">
      <alignment horizontal="center" vertical="center" wrapText="1"/>
    </xf>
    <xf numFmtId="164" fontId="7" fillId="0" borderId="1" xfId="0" applyNumberFormat="1" applyFont="1" applyBorder="1"/>
    <xf numFmtId="0" fontId="7" fillId="0" borderId="1" xfId="0" applyFont="1" applyBorder="1" applyAlignment="1">
      <alignment horizontal="left"/>
    </xf>
    <xf numFmtId="0" fontId="7" fillId="0" borderId="1" xfId="0" applyFont="1" applyBorder="1" applyAlignment="1">
      <alignment horizontal="left" vertical="top"/>
    </xf>
    <xf numFmtId="3" fontId="6" fillId="0" borderId="1" xfId="0" applyNumberFormat="1" applyFont="1" applyBorder="1" applyAlignment="1">
      <alignment horizontal="right" vertical="top" wrapText="1"/>
    </xf>
    <xf numFmtId="164" fontId="6" fillId="0" borderId="1" xfId="0" applyNumberFormat="1" applyFont="1" applyBorder="1"/>
    <xf numFmtId="164" fontId="6" fillId="0" borderId="12" xfId="0" applyNumberFormat="1" applyFont="1" applyBorder="1" applyAlignment="1">
      <alignment wrapText="1"/>
    </xf>
    <xf numFmtId="0" fontId="6" fillId="0" borderId="1" xfId="0" applyFont="1" applyBorder="1" applyAlignment="1">
      <alignment wrapText="1"/>
    </xf>
    <xf numFmtId="0" fontId="6" fillId="0" borderId="1" xfId="0" applyFont="1" applyFill="1" applyBorder="1" applyAlignment="1" applyProtection="1">
      <alignment vertical="center" wrapText="1"/>
      <protection locked="0"/>
    </xf>
    <xf numFmtId="164" fontId="7" fillId="4" borderId="1" xfId="0" applyNumberFormat="1" applyFont="1" applyFill="1" applyBorder="1"/>
    <xf numFmtId="44" fontId="10" fillId="0" borderId="1" xfId="0" applyNumberFormat="1" applyFont="1" applyBorder="1" applyAlignment="1">
      <alignment horizontal="center"/>
    </xf>
    <xf numFmtId="0" fontId="13" fillId="0" borderId="1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7" fillId="0" borderId="1" xfId="0" applyFont="1" applyBorder="1" applyAlignment="1">
      <alignment horizontal="left"/>
    </xf>
    <xf numFmtId="0" fontId="7" fillId="2" borderId="3" xfId="0" applyFont="1" applyFill="1" applyBorder="1" applyAlignment="1">
      <alignment horizontal="center"/>
    </xf>
    <xf numFmtId="0" fontId="10" fillId="0" borderId="1" xfId="0" applyFont="1" applyBorder="1" applyAlignment="1">
      <alignment horizontal="center"/>
    </xf>
    <xf numFmtId="0" fontId="6" fillId="0" borderId="1" xfId="0" applyFont="1" applyFill="1" applyBorder="1" applyAlignment="1" applyProtection="1">
      <alignment horizontal="center" wrapText="1"/>
      <protection locked="0"/>
    </xf>
    <xf numFmtId="0" fontId="10" fillId="0" borderId="1" xfId="0" applyFont="1" applyBorder="1" applyAlignment="1">
      <alignment horizontal="center" wrapText="1"/>
    </xf>
    <xf numFmtId="0" fontId="6" fillId="0" borderId="4" xfId="0" applyFont="1" applyFill="1" applyBorder="1" applyAlignment="1" applyProtection="1">
      <alignment horizontal="left" wrapText="1"/>
      <protection locked="0"/>
    </xf>
    <xf numFmtId="0" fontId="6" fillId="0" borderId="5" xfId="0" applyFont="1" applyFill="1" applyBorder="1" applyAlignment="1" applyProtection="1">
      <alignment horizontal="left" wrapText="1"/>
      <protection locked="0"/>
    </xf>
    <xf numFmtId="0" fontId="7" fillId="0" borderId="6" xfId="0" applyFont="1" applyBorder="1" applyAlignment="1">
      <alignment horizontal="left"/>
    </xf>
    <xf numFmtId="0" fontId="7" fillId="0" borderId="7" xfId="0" applyFont="1" applyBorder="1" applyAlignment="1">
      <alignment horizontal="left"/>
    </xf>
    <xf numFmtId="0" fontId="4" fillId="0" borderId="0" xfId="0" applyFont="1" applyAlignment="1">
      <alignment horizontal="center"/>
    </xf>
  </cellXfs>
  <cellStyles count="4">
    <cellStyle name="Hypertextový odkaz" xfId="1" builtinId="8"/>
    <cellStyle name="Hypertextový odkaz 2" xfId="3"/>
    <cellStyle name="Normální" xfId="0" builtinId="0"/>
    <cellStyle name="Normální 2" xfId="2"/>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4</xdr:row>
      <xdr:rowOff>742950</xdr:rowOff>
    </xdr:from>
    <xdr:to>
      <xdr:col>0</xdr:col>
      <xdr:colOff>914400</xdr:colOff>
      <xdr:row>4</xdr:row>
      <xdr:rowOff>1047750</xdr:rowOff>
    </xdr:to>
    <xdr:pic>
      <xdr:nvPicPr>
        <xdr:cNvPr id="4097" name="Picture 165" descr="SC2500H">
          <a:extLst>
            <a:ext uri="{FF2B5EF4-FFF2-40B4-BE49-F238E27FC236}">
              <a16:creationId xmlns:a16="http://schemas.microsoft.com/office/drawing/2014/main" id="{00000000-0008-0000-01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2781300"/>
          <a:ext cx="838200" cy="304800"/>
        </a:xfrm>
        <a:prstGeom prst="rect">
          <a:avLst/>
        </a:prstGeom>
        <a:noFill/>
        <a:ln w="9525">
          <a:noFill/>
          <a:miter lim="800000"/>
          <a:headEnd/>
          <a:tailEnd/>
        </a:ln>
      </xdr:spPr>
    </xdr:pic>
    <xdr:clientData/>
  </xdr:twoCellAnchor>
  <xdr:twoCellAnchor editAs="oneCell">
    <xdr:from>
      <xdr:col>0</xdr:col>
      <xdr:colOff>34636</xdr:colOff>
      <xdr:row>5</xdr:row>
      <xdr:rowOff>512621</xdr:rowOff>
    </xdr:from>
    <xdr:to>
      <xdr:col>0</xdr:col>
      <xdr:colOff>910936</xdr:colOff>
      <xdr:row>5</xdr:row>
      <xdr:rowOff>874571</xdr:rowOff>
    </xdr:to>
    <xdr:pic>
      <xdr:nvPicPr>
        <xdr:cNvPr id="4098" name="Picture 166" descr="SC 2500BLL">
          <a:extLst>
            <a:ext uri="{FF2B5EF4-FFF2-40B4-BE49-F238E27FC236}">
              <a16:creationId xmlns:a16="http://schemas.microsoft.com/office/drawing/2014/main" id="{00000000-0008-0000-0100-000002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636" y="4270666"/>
          <a:ext cx="876300" cy="361950"/>
        </a:xfrm>
        <a:prstGeom prst="rect">
          <a:avLst/>
        </a:prstGeom>
        <a:noFill/>
        <a:ln w="9525">
          <a:noFill/>
          <a:miter lim="800000"/>
          <a:headEnd/>
          <a:tailEnd/>
        </a:ln>
      </xdr:spPr>
    </xdr:pic>
    <xdr:clientData/>
  </xdr:twoCellAnchor>
  <xdr:twoCellAnchor editAs="oneCell">
    <xdr:from>
      <xdr:col>0</xdr:col>
      <xdr:colOff>255443</xdr:colOff>
      <xdr:row>7</xdr:row>
      <xdr:rowOff>315191</xdr:rowOff>
    </xdr:from>
    <xdr:to>
      <xdr:col>0</xdr:col>
      <xdr:colOff>693593</xdr:colOff>
      <xdr:row>7</xdr:row>
      <xdr:rowOff>791441</xdr:rowOff>
    </xdr:to>
    <xdr:pic>
      <xdr:nvPicPr>
        <xdr:cNvPr id="4099" name="Picture 167" descr="HS 2">
          <a:extLst>
            <a:ext uri="{FF2B5EF4-FFF2-40B4-BE49-F238E27FC236}">
              <a16:creationId xmlns:a16="http://schemas.microsoft.com/office/drawing/2014/main" id="{00000000-0008-0000-0100-000003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255443" y="6792191"/>
          <a:ext cx="438150" cy="476250"/>
        </a:xfrm>
        <a:prstGeom prst="rect">
          <a:avLst/>
        </a:prstGeom>
        <a:noFill/>
        <a:ln w="9525">
          <a:noFill/>
          <a:miter lim="800000"/>
          <a:headEnd/>
          <a:tailEnd/>
        </a:ln>
      </xdr:spPr>
    </xdr:pic>
    <xdr:clientData/>
  </xdr:twoCellAnchor>
  <xdr:twoCellAnchor editAs="oneCell">
    <xdr:from>
      <xdr:col>0</xdr:col>
      <xdr:colOff>9525</xdr:colOff>
      <xdr:row>6</xdr:row>
      <xdr:rowOff>378399</xdr:rowOff>
    </xdr:from>
    <xdr:to>
      <xdr:col>0</xdr:col>
      <xdr:colOff>885825</xdr:colOff>
      <xdr:row>6</xdr:row>
      <xdr:rowOff>854649</xdr:rowOff>
    </xdr:to>
    <xdr:pic>
      <xdr:nvPicPr>
        <xdr:cNvPr id="4100" name="Picture 168" descr="SC 2500BLL">
          <a:extLst>
            <a:ext uri="{FF2B5EF4-FFF2-40B4-BE49-F238E27FC236}">
              <a16:creationId xmlns:a16="http://schemas.microsoft.com/office/drawing/2014/main" id="{00000000-0008-0000-0100-000004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25" y="5565194"/>
          <a:ext cx="876300" cy="476250"/>
        </a:xfrm>
        <a:prstGeom prst="rect">
          <a:avLst/>
        </a:prstGeom>
        <a:noFill/>
        <a:ln w="9525">
          <a:noFill/>
          <a:miter lim="800000"/>
          <a:headEnd/>
          <a:tailEnd/>
        </a:ln>
      </xdr:spPr>
    </xdr:pic>
    <xdr:clientData/>
  </xdr:twoCellAnchor>
  <xdr:twoCellAnchor editAs="oneCell">
    <xdr:from>
      <xdr:col>0</xdr:col>
      <xdr:colOff>161925</xdr:colOff>
      <xdr:row>8</xdr:row>
      <xdr:rowOff>257175</xdr:rowOff>
    </xdr:from>
    <xdr:to>
      <xdr:col>0</xdr:col>
      <xdr:colOff>771525</xdr:colOff>
      <xdr:row>8</xdr:row>
      <xdr:rowOff>838200</xdr:rowOff>
    </xdr:to>
    <xdr:pic>
      <xdr:nvPicPr>
        <xdr:cNvPr id="4102" name="Picture 1">
          <a:extLst>
            <a:ext uri="{FF2B5EF4-FFF2-40B4-BE49-F238E27FC236}">
              <a16:creationId xmlns:a16="http://schemas.microsoft.com/office/drawing/2014/main" id="{00000000-0008-0000-0100-0000061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61925" y="10648950"/>
          <a:ext cx="609600" cy="581025"/>
        </a:xfrm>
        <a:prstGeom prst="rect">
          <a:avLst/>
        </a:prstGeom>
        <a:noFill/>
        <a:ln w="1">
          <a:noFill/>
          <a:miter lim="800000"/>
          <a:headEnd/>
          <a:tailEnd/>
        </a:ln>
      </xdr:spPr>
    </xdr:pic>
    <xdr:clientData/>
  </xdr:twoCellAnchor>
  <xdr:twoCellAnchor editAs="oneCell">
    <xdr:from>
      <xdr:col>0</xdr:col>
      <xdr:colOff>66675</xdr:colOff>
      <xdr:row>3</xdr:row>
      <xdr:rowOff>190500</xdr:rowOff>
    </xdr:from>
    <xdr:to>
      <xdr:col>0</xdr:col>
      <xdr:colOff>857250</xdr:colOff>
      <xdr:row>3</xdr:row>
      <xdr:rowOff>923925</xdr:rowOff>
    </xdr:to>
    <xdr:pic>
      <xdr:nvPicPr>
        <xdr:cNvPr id="4103" name="Picture 1">
          <a:extLst>
            <a:ext uri="{FF2B5EF4-FFF2-40B4-BE49-F238E27FC236}">
              <a16:creationId xmlns:a16="http://schemas.microsoft.com/office/drawing/2014/main" id="{00000000-0008-0000-0100-0000071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66675" y="1371600"/>
          <a:ext cx="790575" cy="733425"/>
        </a:xfrm>
        <a:prstGeom prst="rect">
          <a:avLst/>
        </a:prstGeom>
        <a:noFill/>
        <a:ln w="1">
          <a:noFill/>
          <a:miter lim="800000"/>
          <a:headEnd/>
          <a:tailEnd/>
        </a:ln>
      </xdr:spPr>
    </xdr:pic>
    <xdr:clientData/>
  </xdr:twoCellAnchor>
  <xdr:twoCellAnchor editAs="oneCell">
    <xdr:from>
      <xdr:col>0</xdr:col>
      <xdr:colOff>180975</xdr:colOff>
      <xdr:row>9</xdr:row>
      <xdr:rowOff>171450</xdr:rowOff>
    </xdr:from>
    <xdr:to>
      <xdr:col>0</xdr:col>
      <xdr:colOff>790575</xdr:colOff>
      <xdr:row>9</xdr:row>
      <xdr:rowOff>752475</xdr:rowOff>
    </xdr:to>
    <xdr:pic>
      <xdr:nvPicPr>
        <xdr:cNvPr id="25" name="Picture 1">
          <a:extLst>
            <a:ext uri="{FF2B5EF4-FFF2-40B4-BE49-F238E27FC236}">
              <a16:creationId xmlns:a16="http://schemas.microsoft.com/office/drawing/2014/main" id="{FE7089B0-EEE5-4BA3-9078-67F374D6DEA3}"/>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180975" y="9801225"/>
          <a:ext cx="609600" cy="581025"/>
        </a:xfrm>
        <a:prstGeom prst="rect">
          <a:avLst/>
        </a:prstGeom>
        <a:noFill/>
        <a:ln w="1">
          <a:noFill/>
          <a:miter lim="800000"/>
          <a:headEnd/>
          <a:tailEnd/>
        </a:ln>
      </xdr:spPr>
    </xdr:pic>
    <xdr:clientData/>
  </xdr:twoCellAnchor>
  <xdr:twoCellAnchor editAs="oneCell">
    <xdr:from>
      <xdr:col>0</xdr:col>
      <xdr:colOff>38100</xdr:colOff>
      <xdr:row>10</xdr:row>
      <xdr:rowOff>1809750</xdr:rowOff>
    </xdr:from>
    <xdr:to>
      <xdr:col>0</xdr:col>
      <xdr:colOff>974534</xdr:colOff>
      <xdr:row>10</xdr:row>
      <xdr:rowOff>2619375</xdr:rowOff>
    </xdr:to>
    <xdr:pic>
      <xdr:nvPicPr>
        <xdr:cNvPr id="10" name="Obrázek 9" descr="Výsledek obrázku pro smartboard 885 epson">
          <a:extLst>
            <a:ext uri="{FF2B5EF4-FFF2-40B4-BE49-F238E27FC236}">
              <a16:creationId xmlns:a16="http://schemas.microsoft.com/office/drawing/2014/main" id="{D1EE9761-DE5D-4DDD-A52E-D7D7A8A01BF3}"/>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8100" y="12296775"/>
          <a:ext cx="936434"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0</xdr:rowOff>
    </xdr:from>
    <xdr:to>
      <xdr:col>0</xdr:col>
      <xdr:colOff>5697682</xdr:colOff>
      <xdr:row>3</xdr:row>
      <xdr:rowOff>8659</xdr:rowOff>
    </xdr:to>
    <xdr:pic>
      <xdr:nvPicPr>
        <xdr:cNvPr id="11" name="Obrázek 1"/>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0" y="432955"/>
          <a:ext cx="5697682" cy="13594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428624</xdr:colOff>
      <xdr:row>0</xdr:row>
      <xdr:rowOff>0</xdr:rowOff>
    </xdr:from>
    <xdr:to>
      <xdr:col>16</xdr:col>
      <xdr:colOff>609599</xdr:colOff>
      <xdr:row>4</xdr:row>
      <xdr:rowOff>95249</xdr:rowOff>
    </xdr:to>
    <xdr:pic>
      <xdr:nvPicPr>
        <xdr:cNvPr id="2" name="Obráze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35874" y="0"/>
          <a:ext cx="7761288" cy="169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AV%20MEDIA/Cen&#237;ky%20a%20Produkty/AA-DOPORU&#268;EN&#201;%20PRODUKTY/_Doporucene%20vyrobky%20Pripojna%20mis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AV Media"/>
      <sheetName val="Schulte"/>
      <sheetName val="Extron"/>
      <sheetName val="A+H Mayer"/>
      <sheetName val="PanConnect"/>
      <sheetName val="Kindermann"/>
      <sheetName val="TLS "/>
      <sheetName val="Creator"/>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N24"/>
  <sheetViews>
    <sheetView tabSelected="1" zoomScale="110" zoomScaleNormal="110" workbookViewId="0">
      <pane xSplit="1" ySplit="3" topLeftCell="D10" activePane="bottomRight" state="frozen"/>
      <selection pane="topRight" activeCell="B1" sqref="B1"/>
      <selection pane="bottomLeft" activeCell="A4" sqref="A4"/>
      <selection pane="bottomRight" activeCell="C11" sqref="C11"/>
    </sheetView>
  </sheetViews>
  <sheetFormatPr defaultRowHeight="11.25" x14ac:dyDescent="0.2"/>
  <cols>
    <col min="1" max="1" width="82.42578125" style="16" customWidth="1"/>
    <col min="2" max="2" width="93.5703125" style="16" customWidth="1"/>
    <col min="3" max="3" width="20.140625" style="29" customWidth="1"/>
    <col min="4" max="4" width="8.140625" style="16" bestFit="1" customWidth="1"/>
    <col min="5" max="5" width="12.7109375" style="18" customWidth="1"/>
    <col min="6" max="6" width="21" style="16" customWidth="1"/>
    <col min="7" max="8" width="19.85546875" style="16" customWidth="1"/>
    <col min="9" max="9" width="19.28515625" style="16" customWidth="1"/>
    <col min="10" max="16384" width="9.140625" style="16"/>
  </cols>
  <sheetData>
    <row r="1" spans="1:14" ht="22.5" x14ac:dyDescent="0.2">
      <c r="A1" s="13" t="s">
        <v>0</v>
      </c>
      <c r="B1" s="13" t="s">
        <v>3</v>
      </c>
      <c r="C1" s="13" t="s">
        <v>4</v>
      </c>
      <c r="D1" s="13" t="s">
        <v>5</v>
      </c>
      <c r="E1" s="43" t="s">
        <v>6</v>
      </c>
      <c r="F1" s="44" t="s">
        <v>30</v>
      </c>
      <c r="G1" s="44" t="s">
        <v>23</v>
      </c>
      <c r="H1" s="44" t="s">
        <v>24</v>
      </c>
      <c r="I1" s="44" t="s">
        <v>25</v>
      </c>
      <c r="J1" s="17"/>
      <c r="K1" s="17"/>
      <c r="L1" s="17"/>
      <c r="M1" s="17"/>
      <c r="N1" s="17"/>
    </row>
    <row r="2" spans="1:14" x14ac:dyDescent="0.2">
      <c r="A2" s="52"/>
      <c r="B2" s="52"/>
      <c r="C2" s="52"/>
      <c r="D2" s="52"/>
      <c r="E2" s="52"/>
      <c r="F2" s="17"/>
      <c r="G2" s="17"/>
      <c r="H2" s="17"/>
      <c r="I2" s="17"/>
      <c r="J2" s="17"/>
      <c r="K2" s="17"/>
      <c r="L2" s="17"/>
      <c r="M2" s="17"/>
      <c r="N2" s="17"/>
    </row>
    <row r="3" spans="1:14" ht="111.75" customHeight="1" x14ac:dyDescent="0.2">
      <c r="A3" s="30"/>
      <c r="B3" s="31" t="s">
        <v>36</v>
      </c>
      <c r="C3" s="32"/>
      <c r="D3" s="22"/>
      <c r="E3" s="22"/>
      <c r="F3" s="17"/>
      <c r="G3" s="54"/>
      <c r="H3" s="54"/>
      <c r="I3" s="17"/>
      <c r="J3" s="17"/>
      <c r="K3" s="17"/>
      <c r="L3" s="17"/>
      <c r="M3" s="17"/>
      <c r="N3" s="17"/>
    </row>
    <row r="4" spans="1:14" ht="111.75" customHeight="1" x14ac:dyDescent="0.3">
      <c r="A4" s="17"/>
      <c r="B4" s="6" t="s">
        <v>9</v>
      </c>
      <c r="C4" s="28"/>
      <c r="D4" s="24">
        <v>1</v>
      </c>
      <c r="E4" s="23">
        <f>C4*D4</f>
        <v>0</v>
      </c>
      <c r="F4" s="55" t="s">
        <v>21</v>
      </c>
      <c r="G4" s="47">
        <f>I4/1.21</f>
        <v>95454.545454545456</v>
      </c>
      <c r="H4" s="53"/>
      <c r="I4" s="47">
        <v>115500</v>
      </c>
      <c r="J4" s="17"/>
      <c r="K4" s="17"/>
      <c r="L4" s="17"/>
      <c r="M4" s="17"/>
      <c r="N4" s="17"/>
    </row>
    <row r="5" spans="1:14" ht="90" customHeight="1" x14ac:dyDescent="0.3">
      <c r="A5" s="17"/>
      <c r="B5" s="6" t="s">
        <v>8</v>
      </c>
      <c r="C5" s="28"/>
      <c r="D5" s="24">
        <v>1</v>
      </c>
      <c r="E5" s="23">
        <f t="shared" ref="E5:E9" si="0">C5*D5</f>
        <v>0</v>
      </c>
      <c r="F5" s="55"/>
      <c r="G5" s="53"/>
      <c r="H5" s="53"/>
      <c r="I5" s="47"/>
      <c r="J5" s="17"/>
      <c r="K5" s="17"/>
      <c r="L5" s="17"/>
      <c r="M5" s="17"/>
      <c r="N5" s="17"/>
    </row>
    <row r="6" spans="1:14" ht="75" customHeight="1" x14ac:dyDescent="0.3">
      <c r="A6" s="17"/>
      <c r="B6" s="6" t="s">
        <v>14</v>
      </c>
      <c r="C6" s="28"/>
      <c r="D6" s="24">
        <v>1</v>
      </c>
      <c r="E6" s="23">
        <f t="shared" si="0"/>
        <v>0</v>
      </c>
      <c r="F6" s="55"/>
      <c r="G6" s="53"/>
      <c r="H6" s="53"/>
      <c r="I6" s="47"/>
      <c r="J6" s="17"/>
      <c r="K6" s="17"/>
      <c r="L6" s="17"/>
      <c r="M6" s="17"/>
      <c r="N6" s="17"/>
    </row>
    <row r="7" spans="1:14" ht="72" customHeight="1" x14ac:dyDescent="0.25">
      <c r="A7" s="17"/>
      <c r="B7" s="6" t="s">
        <v>10</v>
      </c>
      <c r="C7" s="28"/>
      <c r="D7" s="25">
        <v>16</v>
      </c>
      <c r="E7" s="23">
        <f t="shared" si="0"/>
        <v>0</v>
      </c>
      <c r="F7" s="55"/>
      <c r="G7" s="53"/>
      <c r="H7" s="53"/>
      <c r="I7" s="47"/>
      <c r="J7" s="17"/>
      <c r="K7" s="17"/>
      <c r="L7" s="17"/>
      <c r="M7" s="17"/>
      <c r="N7" s="17"/>
    </row>
    <row r="8" spans="1:14" ht="75" customHeight="1" x14ac:dyDescent="0.25">
      <c r="A8" s="17"/>
      <c r="B8" s="6" t="s">
        <v>11</v>
      </c>
      <c r="C8" s="28"/>
      <c r="D8" s="25">
        <v>17</v>
      </c>
      <c r="E8" s="23">
        <f t="shared" si="0"/>
        <v>0</v>
      </c>
      <c r="F8" s="33" t="s">
        <v>17</v>
      </c>
      <c r="G8" s="34">
        <f>I8/1.21</f>
        <v>42148.760330578516</v>
      </c>
      <c r="H8" s="34">
        <v>2479.33</v>
      </c>
      <c r="I8" s="34">
        <v>51000</v>
      </c>
      <c r="J8" s="17"/>
      <c r="K8" s="17"/>
      <c r="L8" s="17"/>
      <c r="M8" s="17"/>
      <c r="N8" s="17"/>
    </row>
    <row r="9" spans="1:14" ht="89.25" customHeight="1" x14ac:dyDescent="0.25">
      <c r="A9" s="17"/>
      <c r="B9" s="6" t="s">
        <v>32</v>
      </c>
      <c r="C9" s="28"/>
      <c r="D9" s="25">
        <v>1</v>
      </c>
      <c r="E9" s="27">
        <f t="shared" si="0"/>
        <v>0</v>
      </c>
      <c r="F9" s="35" t="s">
        <v>18</v>
      </c>
      <c r="G9" s="36">
        <f>I9/1.21</f>
        <v>18181.818181818184</v>
      </c>
      <c r="H9" s="36">
        <f>I9/1.21</f>
        <v>18181.818181818184</v>
      </c>
      <c r="I9" s="36">
        <v>22000</v>
      </c>
      <c r="J9" s="17"/>
      <c r="K9" s="17"/>
      <c r="L9" s="17"/>
      <c r="M9" s="17"/>
      <c r="N9" s="17"/>
    </row>
    <row r="10" spans="1:14" ht="81" customHeight="1" x14ac:dyDescent="0.25">
      <c r="A10" s="17"/>
      <c r="B10" s="6" t="s">
        <v>37</v>
      </c>
      <c r="C10" s="28"/>
      <c r="D10" s="25">
        <v>2</v>
      </c>
      <c r="E10" s="27">
        <f t="shared" ref="E10" si="1">C10*D10</f>
        <v>0</v>
      </c>
      <c r="F10" s="33" t="s">
        <v>19</v>
      </c>
      <c r="G10" s="34">
        <f>I10/1.21</f>
        <v>6611.5702479338843</v>
      </c>
      <c r="H10" s="34">
        <v>3305.79</v>
      </c>
      <c r="I10" s="34">
        <v>8000</v>
      </c>
      <c r="J10" s="17"/>
      <c r="K10" s="17"/>
      <c r="L10" s="17"/>
      <c r="M10" s="17"/>
      <c r="N10" s="17"/>
    </row>
    <row r="11" spans="1:14" ht="266.25" customHeight="1" x14ac:dyDescent="0.25">
      <c r="A11" s="19"/>
      <c r="B11" s="45" t="s">
        <v>16</v>
      </c>
      <c r="C11" s="28"/>
      <c r="D11" s="26">
        <v>2</v>
      </c>
      <c r="E11" s="27">
        <f t="shared" ref="E11" si="2">C11*D11</f>
        <v>0</v>
      </c>
      <c r="F11" s="37" t="s">
        <v>20</v>
      </c>
      <c r="G11" s="34">
        <f>I11/1.21</f>
        <v>109090.90909090909</v>
      </c>
      <c r="H11" s="33"/>
      <c r="I11" s="34">
        <v>132000</v>
      </c>
      <c r="J11" s="48" t="s">
        <v>31</v>
      </c>
      <c r="K11" s="49"/>
      <c r="L11" s="49"/>
      <c r="M11" s="50"/>
      <c r="N11" s="17"/>
    </row>
    <row r="12" spans="1:14" ht="28.5" customHeight="1" x14ac:dyDescent="0.2">
      <c r="A12" s="51" t="s">
        <v>7</v>
      </c>
      <c r="B12" s="51"/>
      <c r="C12" s="51"/>
      <c r="D12" s="51"/>
      <c r="E12" s="46">
        <f>SUM(E4:E11)</f>
        <v>0</v>
      </c>
      <c r="F12" s="53"/>
      <c r="G12" s="47"/>
      <c r="H12" s="53"/>
      <c r="I12" s="47"/>
      <c r="J12" s="17"/>
      <c r="K12" s="17"/>
      <c r="L12" s="17"/>
      <c r="M12" s="17"/>
      <c r="N12" s="17"/>
    </row>
    <row r="13" spans="1:14" ht="34.5" customHeight="1" x14ac:dyDescent="0.2">
      <c r="A13" s="39" t="s">
        <v>15</v>
      </c>
      <c r="B13" s="39"/>
      <c r="C13" s="40"/>
      <c r="D13" s="39"/>
      <c r="E13" s="38">
        <f>E12*1.21</f>
        <v>0</v>
      </c>
      <c r="F13" s="53"/>
      <c r="G13" s="53"/>
      <c r="H13" s="53"/>
      <c r="I13" s="47"/>
      <c r="J13" s="17"/>
      <c r="K13" s="17"/>
      <c r="L13" s="17"/>
      <c r="M13" s="17"/>
      <c r="N13" s="17"/>
    </row>
    <row r="14" spans="1:14" x14ac:dyDescent="0.2">
      <c r="A14" s="17"/>
      <c r="B14" s="17"/>
      <c r="C14" s="41"/>
      <c r="D14" s="17"/>
      <c r="E14" s="42"/>
      <c r="F14" s="53"/>
      <c r="G14" s="53"/>
      <c r="H14" s="53"/>
      <c r="I14" s="47"/>
      <c r="J14" s="17"/>
      <c r="K14" s="17"/>
      <c r="L14" s="17"/>
      <c r="M14" s="17"/>
      <c r="N14" s="17"/>
    </row>
    <row r="15" spans="1:14" x14ac:dyDescent="0.2">
      <c r="A15" s="17"/>
      <c r="B15" s="17"/>
      <c r="C15" s="41"/>
      <c r="D15" s="17"/>
      <c r="E15" s="42"/>
      <c r="F15" s="53"/>
      <c r="G15" s="53"/>
      <c r="H15" s="53"/>
      <c r="I15" s="47"/>
      <c r="J15" s="17"/>
      <c r="K15" s="17"/>
      <c r="L15" s="17"/>
      <c r="M15" s="17"/>
      <c r="N15" s="17"/>
    </row>
    <row r="16" spans="1:14" x14ac:dyDescent="0.2">
      <c r="A16" s="17"/>
      <c r="B16" s="17"/>
      <c r="C16" s="41"/>
      <c r="D16" s="17"/>
      <c r="E16" s="42"/>
      <c r="F16" s="53"/>
      <c r="G16" s="53"/>
      <c r="H16" s="53"/>
      <c r="I16" s="47"/>
      <c r="J16" s="17"/>
      <c r="K16" s="17"/>
      <c r="L16" s="17"/>
      <c r="M16" s="17"/>
      <c r="N16" s="17"/>
    </row>
    <row r="17" spans="1:14" x14ac:dyDescent="0.2">
      <c r="A17" s="17"/>
      <c r="B17" s="17"/>
      <c r="C17" s="41"/>
      <c r="D17" s="17"/>
      <c r="E17" s="42"/>
      <c r="F17" s="53"/>
      <c r="G17" s="53"/>
      <c r="H17" s="53"/>
      <c r="I17" s="47"/>
      <c r="J17" s="17"/>
      <c r="K17" s="17"/>
      <c r="L17" s="17"/>
      <c r="M17" s="17"/>
      <c r="N17" s="17"/>
    </row>
    <row r="18" spans="1:14" x14ac:dyDescent="0.2">
      <c r="A18" s="17"/>
      <c r="B18" s="17"/>
      <c r="C18" s="41"/>
      <c r="D18" s="17"/>
      <c r="E18" s="42"/>
      <c r="F18" s="53"/>
      <c r="G18" s="53"/>
      <c r="H18" s="53"/>
      <c r="I18" s="47"/>
      <c r="J18" s="17"/>
      <c r="K18" s="17"/>
      <c r="L18" s="17"/>
      <c r="M18" s="17"/>
      <c r="N18" s="17"/>
    </row>
    <row r="19" spans="1:14" x14ac:dyDescent="0.2">
      <c r="A19" s="17"/>
      <c r="B19" s="17"/>
      <c r="C19" s="41"/>
      <c r="D19" s="17"/>
      <c r="E19" s="42"/>
      <c r="F19" s="53"/>
      <c r="G19" s="53"/>
      <c r="H19" s="53"/>
      <c r="I19" s="47"/>
      <c r="J19" s="17"/>
      <c r="K19" s="17"/>
      <c r="L19" s="17"/>
      <c r="M19" s="17"/>
      <c r="N19" s="17"/>
    </row>
    <row r="24" spans="1:14" x14ac:dyDescent="0.2">
      <c r="F24" s="16" t="s">
        <v>22</v>
      </c>
      <c r="G24" s="21">
        <f>G4+G8+G9+G10+G11+G12</f>
        <v>271487.6033057851</v>
      </c>
      <c r="I24" s="21">
        <f>I4+I8+I9+I10+I11+I12</f>
        <v>328500</v>
      </c>
    </row>
  </sheetData>
  <mergeCells count="12">
    <mergeCell ref="I12:I19"/>
    <mergeCell ref="I4:I7"/>
    <mergeCell ref="J11:M11"/>
    <mergeCell ref="A12:D12"/>
    <mergeCell ref="A2:E2"/>
    <mergeCell ref="F12:F19"/>
    <mergeCell ref="G12:G19"/>
    <mergeCell ref="G3:H3"/>
    <mergeCell ref="H12:H19"/>
    <mergeCell ref="H4:H7"/>
    <mergeCell ref="G4:G7"/>
    <mergeCell ref="F4:F7"/>
  </mergeCells>
  <phoneticPr fontId="0" type="noConversion"/>
  <pageMargins left="0.78740157499999996" right="0.78740157499999996" top="0.984251969" bottom="0.984251969" header="0.4921259845" footer="0.4921259845"/>
  <pageSetup paperSize="9" scale="38" fitToHeight="0"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16"/>
  <sheetViews>
    <sheetView zoomScale="120" zoomScaleNormal="120" workbookViewId="0">
      <selection activeCell="F9" sqref="F9"/>
    </sheetView>
  </sheetViews>
  <sheetFormatPr defaultRowHeight="12.75" x14ac:dyDescent="0.2"/>
  <cols>
    <col min="1" max="1" width="13.5703125" style="2" bestFit="1" customWidth="1"/>
    <col min="2" max="2" width="12" style="4" bestFit="1" customWidth="1"/>
    <col min="3" max="3" width="51" customWidth="1"/>
    <col min="4" max="4" width="10.7109375" style="3" bestFit="1" customWidth="1"/>
    <col min="5" max="5" width="8.140625" bestFit="1" customWidth="1"/>
    <col min="6" max="6" width="12.7109375" style="1" customWidth="1"/>
    <col min="7" max="7" width="31.140625" customWidth="1"/>
  </cols>
  <sheetData>
    <row r="1" spans="1:17" ht="22.5" x14ac:dyDescent="0.2">
      <c r="A1" s="11" t="s">
        <v>1</v>
      </c>
      <c r="B1" s="12" t="s">
        <v>2</v>
      </c>
      <c r="C1" s="13" t="s">
        <v>3</v>
      </c>
      <c r="D1" s="13" t="s">
        <v>4</v>
      </c>
      <c r="E1" s="13" t="s">
        <v>5</v>
      </c>
      <c r="F1" s="14" t="s">
        <v>6</v>
      </c>
      <c r="G1" s="60"/>
      <c r="H1" s="60"/>
      <c r="I1" s="60"/>
      <c r="J1" s="60"/>
      <c r="K1" s="60"/>
      <c r="L1" s="60"/>
      <c r="M1" s="60"/>
      <c r="N1" s="60"/>
      <c r="O1" s="60"/>
      <c r="P1" s="60"/>
      <c r="Q1" s="60"/>
    </row>
    <row r="2" spans="1:17" s="5" customFormat="1" x14ac:dyDescent="0.2">
      <c r="A2" s="52"/>
      <c r="B2" s="52"/>
      <c r="C2" s="52"/>
      <c r="D2" s="52"/>
      <c r="E2" s="52"/>
      <c r="F2" s="52"/>
      <c r="G2" s="60"/>
      <c r="H2" s="60"/>
      <c r="I2" s="60"/>
      <c r="J2" s="60"/>
      <c r="K2" s="60"/>
      <c r="L2" s="60"/>
      <c r="M2" s="60"/>
      <c r="N2" s="60"/>
      <c r="O2" s="60"/>
      <c r="P2" s="60"/>
      <c r="Q2" s="60"/>
    </row>
    <row r="3" spans="1:17" s="5" customFormat="1" x14ac:dyDescent="0.2">
      <c r="A3" s="56"/>
      <c r="B3" s="56"/>
      <c r="C3" s="56"/>
      <c r="D3" s="56"/>
      <c r="E3" s="56"/>
      <c r="F3" s="57"/>
      <c r="G3" s="60"/>
      <c r="H3" s="60"/>
      <c r="I3" s="60"/>
      <c r="J3" s="60"/>
      <c r="K3" s="60"/>
      <c r="L3" s="60"/>
      <c r="M3" s="60"/>
      <c r="N3" s="60"/>
      <c r="O3" s="60"/>
      <c r="P3" s="60"/>
      <c r="Q3" s="60"/>
    </row>
    <row r="4" spans="1:17" s="5" customFormat="1" ht="78.75" x14ac:dyDescent="0.2">
      <c r="A4" s="6"/>
      <c r="B4" s="6" t="s">
        <v>33</v>
      </c>
      <c r="C4" s="6" t="s">
        <v>26</v>
      </c>
      <c r="D4" s="15"/>
      <c r="E4" s="15">
        <v>16</v>
      </c>
      <c r="F4" s="23">
        <v>0</v>
      </c>
      <c r="G4" s="60"/>
      <c r="H4" s="60"/>
      <c r="I4" s="60"/>
      <c r="J4" s="60"/>
      <c r="K4" s="60"/>
      <c r="L4" s="60"/>
      <c r="M4" s="60"/>
      <c r="N4" s="60"/>
      <c r="O4" s="60"/>
      <c r="P4" s="60"/>
      <c r="Q4" s="60"/>
    </row>
    <row r="5" spans="1:17" s="5" customFormat="1" ht="71.25" customHeight="1" x14ac:dyDescent="0.2">
      <c r="A5" s="6"/>
      <c r="B5" s="6" t="s">
        <v>33</v>
      </c>
      <c r="C5" s="6" t="s">
        <v>27</v>
      </c>
      <c r="D5" s="15"/>
      <c r="E5" s="15">
        <v>1</v>
      </c>
      <c r="F5" s="23">
        <v>0</v>
      </c>
    </row>
    <row r="6" spans="1:17" s="5" customFormat="1" ht="56.25" x14ac:dyDescent="0.2">
      <c r="A6" s="6"/>
      <c r="B6" s="16" t="s">
        <v>34</v>
      </c>
      <c r="C6" s="6" t="s">
        <v>28</v>
      </c>
      <c r="D6" s="15"/>
      <c r="E6" s="15">
        <v>8</v>
      </c>
      <c r="F6" s="23">
        <v>0</v>
      </c>
    </row>
    <row r="7" spans="1:17" s="5" customFormat="1" ht="147" thickBot="1" x14ac:dyDescent="0.25">
      <c r="A7" s="6"/>
      <c r="B7" s="6" t="s">
        <v>35</v>
      </c>
      <c r="C7" s="6" t="s">
        <v>29</v>
      </c>
      <c r="D7" s="15"/>
      <c r="E7" s="15">
        <v>1</v>
      </c>
      <c r="F7" s="23">
        <v>0</v>
      </c>
    </row>
    <row r="8" spans="1:17" s="5" customFormat="1" ht="13.5" thickBot="1" x14ac:dyDescent="0.25">
      <c r="A8" s="58" t="s">
        <v>12</v>
      </c>
      <c r="B8" s="59"/>
      <c r="C8" s="59"/>
      <c r="D8" s="59"/>
      <c r="E8" s="59"/>
      <c r="F8" s="7">
        <f>SUM(F4:F7)</f>
        <v>0</v>
      </c>
    </row>
    <row r="9" spans="1:17" s="5" customFormat="1" ht="13.5" thickBot="1" x14ac:dyDescent="0.25">
      <c r="A9" s="8" t="s">
        <v>13</v>
      </c>
      <c r="B9" s="9"/>
      <c r="C9" s="9"/>
      <c r="D9" s="9"/>
      <c r="E9" s="9"/>
      <c r="F9" s="10">
        <f>F8*1.21</f>
        <v>0</v>
      </c>
    </row>
    <row r="16" spans="1:17" x14ac:dyDescent="0.2">
      <c r="D16" s="20"/>
    </row>
  </sheetData>
  <mergeCells count="4">
    <mergeCell ref="A2:F2"/>
    <mergeCell ref="A3:F3"/>
    <mergeCell ref="A8:E8"/>
    <mergeCell ref="G1:Q4"/>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Tabulka A_Technika</vt:lpstr>
      <vt:lpstr>Tabulka B_Nábytek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2018-03-14T10:13:56Z</dcterms:created>
  <dcterms:modified xsi:type="dcterms:W3CDTF">2018-04-25T08:28:28Z</dcterms:modified>
</cp:coreProperties>
</file>