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Desktop\MOJE DNS\DNS TECHNOLOGIE\PRÁVNICKÁ - MULTIFUNKČNÍ PÁNEV\"/>
    </mc:Choice>
  </mc:AlternateContent>
  <xr:revisionPtr revIDLastSave="0" documentId="13_ncr:1_{DFD6802F-9EF5-447B-9FC9-6BA80C618CC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G60" i="1" s="1"/>
  <c r="G73" i="1"/>
  <c r="G74" i="1" s="1"/>
  <c r="G66" i="1"/>
  <c r="G54" i="1"/>
  <c r="G77" i="1" l="1"/>
  <c r="D83" i="1"/>
  <c r="G69" i="1"/>
  <c r="D82" i="1" s="1"/>
  <c r="I44" i="1" l="1"/>
  <c r="D81" i="1" s="1"/>
</calcChain>
</file>

<file path=xl/sharedStrings.xml><?xml version="1.0" encoding="utf-8"?>
<sst xmlns="http://schemas.openxmlformats.org/spreadsheetml/2006/main" count="135" uniqueCount="106">
  <si>
    <t>Položka</t>
  </si>
  <si>
    <t>Výrobek / Parametr</t>
  </si>
  <si>
    <t>Požadované parametry</t>
  </si>
  <si>
    <t>Označení výrobku
Zde uveďte výrobce, název a typ výrobku</t>
  </si>
  <si>
    <t>Má nabízený produkt tuto vlastnost/splňuje požadavek</t>
  </si>
  <si>
    <t xml:space="preserve">
Zde uveďte případné poznámky</t>
  </si>
  <si>
    <t>Počet kusů</t>
  </si>
  <si>
    <t>Cena bez DPH spolu</t>
  </si>
  <si>
    <t>ano</t>
  </si>
  <si>
    <t>Cena celkem bez DPH:</t>
  </si>
  <si>
    <t xml:space="preserve">Účastník zadávacího řízení je povinen vyplnit všechna žlutě vyznačená pole. </t>
  </si>
  <si>
    <t>Účastník zadávacího řízení do předloženého rozpočtu u údajů, kde je minimální hodnota stanovena na ANO, doplní ANO-NE, podle vlastností a funkcí nabízeného zařízení (hodnota NE může znamenat nesplnění požadované vlastnosti výrobku a nesplnění zadávacích podmínek).</t>
  </si>
  <si>
    <t>* - povolená tolerance do 5%</t>
  </si>
  <si>
    <t>Demontáž původního kusu a jeho ekologická likvidace</t>
  </si>
  <si>
    <t>Příslušenství:</t>
  </si>
  <si>
    <t>Včetně zaškolení obsluhy na všech místech dodání</t>
  </si>
  <si>
    <t>Záruční doba min 36 měsíců (včetně dílů a dojezdu)</t>
  </si>
  <si>
    <t xml:space="preserve">Užitný objem </t>
  </si>
  <si>
    <t>min 150l</t>
  </si>
  <si>
    <t>Nastavitelný podstavec s plastovými nožkami</t>
  </si>
  <si>
    <t xml:space="preserve">Minimální teplotní rozsah  </t>
  </si>
  <si>
    <t>Vaření v tlaku</t>
  </si>
  <si>
    <t>Tlak</t>
  </si>
  <si>
    <t>max 300 bar</t>
  </si>
  <si>
    <t>max 1400x900x1100</t>
  </si>
  <si>
    <t xml:space="preserve">Rozměr </t>
  </si>
  <si>
    <t>Dotyková teplota obložení nádob</t>
  </si>
  <si>
    <t>max 73°C</t>
  </si>
  <si>
    <t>Sendvičové dno pánve</t>
  </si>
  <si>
    <t>Síla dna</t>
  </si>
  <si>
    <t>max 15mm</t>
  </si>
  <si>
    <t>Varné režimy</t>
  </si>
  <si>
    <t>vaření, pečení, fritování</t>
  </si>
  <si>
    <t>Paměť varných programů</t>
  </si>
  <si>
    <t>ano, min 500</t>
  </si>
  <si>
    <t>Vaření ve varné nádobě, nebo v koších</t>
  </si>
  <si>
    <t>Vpichová sonda</t>
  </si>
  <si>
    <t>min 3</t>
  </si>
  <si>
    <t>Elektricky sklopná vana</t>
  </si>
  <si>
    <t>Elektricky sklopné víko</t>
  </si>
  <si>
    <t>Elektrický zdvih varných košů</t>
  </si>
  <si>
    <t>Multifunkční varné zařízení</t>
  </si>
  <si>
    <t>Integrovaná ruční sprcha s automatickým navíjením a funkcí rozprašování vodního paprsku</t>
  </si>
  <si>
    <t>Integrovaná zásuvka 230V</t>
  </si>
  <si>
    <t>min 2,1kW</t>
  </si>
  <si>
    <t>Automatické napouštění vody s přesností na 1 litr</t>
  </si>
  <si>
    <t>Ovládání dotykovou obrazouvkou</t>
  </si>
  <si>
    <t>Integrované zamykání dispeje</t>
  </si>
  <si>
    <t>Vypouštění odpadní vody z varných procedur přímo vestavěným odtokem v pánvi bez sklápění varné nádoby</t>
  </si>
  <si>
    <t>Rychlost náhřevu varné plochy z běžné teploty okolo na 200°C</t>
  </si>
  <si>
    <t>Konektivita WIFI, USB, Ethernet</t>
  </si>
  <si>
    <t>Schválený varný systém bez dozoru</t>
  </si>
  <si>
    <t>Energetická účinnost dle normy</t>
  </si>
  <si>
    <t>DIN 18873**</t>
  </si>
  <si>
    <t>Ochrana proti tryskající vodě</t>
  </si>
  <si>
    <t>Síto</t>
  </si>
  <si>
    <t>Varné koše</t>
  </si>
  <si>
    <t>Příslušenství pro zdvih košů</t>
  </si>
  <si>
    <t>Vložky / vložka na dno varné nádoby pokrývající celou plochu dna</t>
  </si>
  <si>
    <t>Čistící houba na čištění připálenin</t>
  </si>
  <si>
    <t>Špachtle pro manipulaci s pokrmy v pánvi</t>
  </si>
  <si>
    <t>min 4 školení po domluvě s provozem</t>
  </si>
  <si>
    <t>30°C - 250°C</t>
  </si>
  <si>
    <t>Doprava a montáž na místo realizace</t>
  </si>
  <si>
    <t>DPH</t>
  </si>
  <si>
    <t>Cena celkem bez DPH</t>
  </si>
  <si>
    <t>3ks</t>
  </si>
  <si>
    <t>Kvalitativní hodnocení</t>
  </si>
  <si>
    <t>Počet bodů</t>
  </si>
  <si>
    <t>Rychlost dodávky a montáže</t>
  </si>
  <si>
    <t>400V/34kW/63A*</t>
  </si>
  <si>
    <t>Seznam poddovatelů</t>
  </si>
  <si>
    <t>Část zakázky, kterou bude poddodavatel plnit</t>
  </si>
  <si>
    <t>max 10 minut</t>
  </si>
  <si>
    <t>** - nebo ekvivalentní norma/řešení</t>
  </si>
  <si>
    <t>Kompletní hygienické uzavření varného prostoru víkem bez otvorů**</t>
  </si>
  <si>
    <t>Energy Star</t>
  </si>
  <si>
    <t>Energy Eficient</t>
  </si>
  <si>
    <t>Příkon (stanoveno dle možností provozu)</t>
  </si>
  <si>
    <t>Vepište počet minut, za které technologie dosáhne náhřev varné plochy z běžné teploty na 200°C, maximálně povolená časová délka je 10 minut, roshah pro čísla je tedy 1-10</t>
  </si>
  <si>
    <t>Počet bodů spolu za termín dodání a instalace multifunkční pánev</t>
  </si>
  <si>
    <t>Rychlost dodávky a instalace</t>
  </si>
  <si>
    <t>Počet kvalitatovních bodů spolu za multifunkční pánev</t>
  </si>
  <si>
    <t>Certifikace technologie*</t>
  </si>
  <si>
    <t>* Za každou certifikaci se přiděluje 20 bodů. Vpište ANO do toho políčka, kde je vepsaná odpivídající certifikace, certifikát ve formátu PDF, nebo link, je potřebné doručit s nabídkou</t>
  </si>
  <si>
    <t>Vepište nabízenou dodací lhůtu pro multifunkční pánev včetně dopravy a montáže*</t>
  </si>
  <si>
    <t>Vepište ANO, jestli je technologie certifikována*</t>
  </si>
  <si>
    <t>Možnost rozdělení na části, jestli ano, vpište počet částí, na kolik je možné pánev rozdělit. Jestli není možné pánev rozdělit na více částí, nechte políčko volné</t>
  </si>
  <si>
    <t>Vepište číslo do žlutého pole*</t>
  </si>
  <si>
    <t>* Za každý bod v kvalitativních kritériích bude přiděleno 5 bodů.</t>
  </si>
  <si>
    <t>Vpište číslo (rozsah 10-30)*</t>
  </si>
  <si>
    <t>Počet bodů celkem kvalitativní hodnocení</t>
  </si>
  <si>
    <t>Počet bodů celkem za rychlost dodávky a instalaci</t>
  </si>
  <si>
    <t>Certifikace*</t>
  </si>
  <si>
    <t>Vepište ANO, jestli jste držitelem uvedené certifikace</t>
  </si>
  <si>
    <r>
      <t xml:space="preserve">Certifikace </t>
    </r>
    <r>
      <rPr>
        <b/>
        <i/>
        <sz val="11"/>
        <color theme="1"/>
        <rFont val="Calibri"/>
        <family val="2"/>
        <charset val="238"/>
        <scheme val="minor"/>
      </rPr>
      <t>prodejní</t>
    </r>
    <r>
      <rPr>
        <sz val="11"/>
        <color theme="1"/>
        <rFont val="Calibri"/>
        <family val="2"/>
        <charset val="238"/>
        <scheme val="minor"/>
      </rPr>
      <t xml:space="preserve"> od výrobce zařízení multifunkčních pánví na vaření bez dozoru pro rok  2024</t>
    </r>
  </si>
  <si>
    <r>
      <t>Certifikace</t>
    </r>
    <r>
      <rPr>
        <b/>
        <i/>
        <sz val="11"/>
        <color theme="1"/>
        <rFont val="Calibri"/>
        <family val="2"/>
        <charset val="238"/>
        <scheme val="minor"/>
      </rPr>
      <t xml:space="preserve"> servisní </t>
    </r>
    <r>
      <rPr>
        <sz val="11"/>
        <color theme="1"/>
        <rFont val="Calibri"/>
        <family val="2"/>
        <charset val="238"/>
        <scheme val="minor"/>
      </rPr>
      <t>od výrobce zařízení multifunkčních pánví na vaření bez dozoru pro rok  2024</t>
    </r>
  </si>
  <si>
    <r>
      <t xml:space="preserve">Certifikace na </t>
    </r>
    <r>
      <rPr>
        <b/>
        <i/>
        <sz val="11"/>
        <color theme="1"/>
        <rFont val="Calibri"/>
        <family val="2"/>
        <charset val="238"/>
        <scheme val="minor"/>
      </rPr>
      <t>zaškolení obsluhy</t>
    </r>
    <r>
      <rPr>
        <sz val="11"/>
        <color theme="1"/>
        <rFont val="Calibri"/>
        <family val="2"/>
        <charset val="238"/>
        <scheme val="minor"/>
      </rPr>
      <t xml:space="preserve"> od výrobce zařízení multifunkčních pánví na vaření bez dozoru pro rok  2024</t>
    </r>
  </si>
  <si>
    <t>* za každý certifikát bude přiděleno 5 bodů, certifikáty je potřebné doručit s nabídkou</t>
  </si>
  <si>
    <t>Kvalitativní kritéria pánve*</t>
  </si>
  <si>
    <t>*Dodací lhůta stanovená zadavatelem je maximálně 30 pracovních dnů od nabytí účinnosti smlouvy a to je den podepsání poslední smluvní stranou. Za každý jeden den zkrácení dodací lhůty bude přidělen 0,5 bodu. Minimální povolený počet dnů na dodání a montáž je 10 pracovních dní. Maximálně je tedy možné dosáhnout v tomto kritériu počet bodů 10. Mneší počet dnů jako 10 nebude brán v úvahu.</t>
  </si>
  <si>
    <t>Počet bodů na sondě</t>
  </si>
  <si>
    <t>Prohlídka místa plnění</t>
  </si>
  <si>
    <t>Kontakt</t>
  </si>
  <si>
    <t>11.11.2024 11:00 hod</t>
  </si>
  <si>
    <t>Zuzana Pudilová, tel.: 771 126 693, e-mail: zuzana.pudilova@kam.cuni.cz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</si>
</sst>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7" xfId="0" applyFont="1" applyBorder="1" applyAlignment="1">
      <alignment horizontal="left"/>
    </xf>
    <xf numFmtId="164" fontId="3" fillId="3" borderId="9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164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>
      <alignment horizontal="center"/>
    </xf>
    <xf numFmtId="44" fontId="2" fillId="2" borderId="13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/>
    <xf numFmtId="0" fontId="0" fillId="0" borderId="6" xfId="0" applyBorder="1" applyProtection="1">
      <protection locked="0"/>
    </xf>
    <xf numFmtId="0" fontId="2" fillId="2" borderId="7" xfId="0" applyFont="1" applyFill="1" applyBorder="1"/>
    <xf numFmtId="0" fontId="2" fillId="2" borderId="14" xfId="0" applyFont="1" applyFill="1" applyBorder="1"/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wrapText="1"/>
    </xf>
    <xf numFmtId="0" fontId="0" fillId="4" borderId="6" xfId="0" applyFill="1" applyBorder="1" applyAlignment="1">
      <alignment wrapText="1"/>
    </xf>
    <xf numFmtId="0" fontId="2" fillId="0" borderId="6" xfId="0" applyFont="1" applyBorder="1"/>
    <xf numFmtId="0" fontId="0" fillId="0" borderId="4" xfId="0" applyBorder="1"/>
    <xf numFmtId="0" fontId="0" fillId="0" borderId="10" xfId="0" applyBorder="1" applyProtection="1">
      <protection locked="0"/>
    </xf>
    <xf numFmtId="0" fontId="5" fillId="2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164" fontId="5" fillId="2" borderId="11" xfId="0" applyNumberFormat="1" applyFont="1" applyFill="1" applyBorder="1" applyAlignment="1">
      <alignment horizontal="center" vertical="center"/>
    </xf>
    <xf numFmtId="0" fontId="6" fillId="5" borderId="16" xfId="0" applyFont="1" applyFill="1" applyBorder="1"/>
    <xf numFmtId="0" fontId="6" fillId="5" borderId="17" xfId="0" applyFont="1" applyFill="1" applyBorder="1"/>
    <xf numFmtId="0" fontId="6" fillId="5" borderId="17" xfId="0" applyFont="1" applyFill="1" applyBorder="1" applyAlignment="1">
      <alignment vertical="center"/>
    </xf>
    <xf numFmtId="0" fontId="6" fillId="5" borderId="0" xfId="0" applyFont="1" applyFill="1" applyAlignment="1">
      <alignment horizontal="center"/>
    </xf>
    <xf numFmtId="0" fontId="6" fillId="5" borderId="1" xfId="0" applyFont="1" applyFill="1" applyBorder="1"/>
    <xf numFmtId="0" fontId="6" fillId="5" borderId="11" xfId="0" applyFont="1" applyFill="1" applyBorder="1"/>
    <xf numFmtId="0" fontId="6" fillId="5" borderId="11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7" fillId="6" borderId="0" xfId="0" applyFont="1" applyFill="1" applyAlignment="1">
      <alignment vertical="top"/>
    </xf>
    <xf numFmtId="0" fontId="2" fillId="7" borderId="6" xfId="0" applyFont="1" applyFill="1" applyBorder="1" applyAlignment="1">
      <alignment horizontal="center"/>
    </xf>
    <xf numFmtId="0" fontId="2" fillId="3" borderId="14" xfId="0" applyFont="1" applyFill="1" applyBorder="1" applyAlignment="1" applyProtection="1">
      <alignment horizontal="center"/>
      <protection locked="0"/>
    </xf>
    <xf numFmtId="9" fontId="5" fillId="3" borderId="12" xfId="2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vertical="center"/>
    </xf>
    <xf numFmtId="0" fontId="5" fillId="6" borderId="0" xfId="0" applyFont="1" applyFill="1" applyAlignment="1">
      <alignment horizontal="center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1" xfId="0" applyFont="1" applyFill="1" applyBorder="1" applyAlignment="1">
      <alignment vertical="center"/>
    </xf>
    <xf numFmtId="0" fontId="9" fillId="0" borderId="9" xfId="0" applyFont="1" applyBorder="1" applyAlignment="1">
      <alignment horizontal="center"/>
    </xf>
    <xf numFmtId="0" fontId="7" fillId="0" borderId="0" xfId="0" applyFont="1" applyAlignment="1">
      <alignment vertical="top"/>
    </xf>
    <xf numFmtId="9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2" borderId="2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7" xfId="0" applyFont="1" applyBorder="1"/>
    <xf numFmtId="0" fontId="6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6" fillId="5" borderId="0" xfId="0" applyFont="1" applyFill="1" applyAlignment="1">
      <alignment horizontal="center" wrapText="1"/>
    </xf>
    <xf numFmtId="0" fontId="0" fillId="0" borderId="19" xfId="0" applyBorder="1"/>
    <xf numFmtId="0" fontId="0" fillId="0" borderId="10" xfId="0" applyBorder="1"/>
    <xf numFmtId="0" fontId="2" fillId="3" borderId="9" xfId="0" applyFont="1" applyFill="1" applyBorder="1" applyAlignment="1" applyProtection="1">
      <alignment horizontal="left"/>
      <protection locked="0"/>
    </xf>
    <xf numFmtId="0" fontId="10" fillId="3" borderId="7" xfId="0" applyFont="1" applyFill="1" applyBorder="1" applyAlignment="1">
      <alignment horizontal="left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6" fillId="5" borderId="23" xfId="0" applyFont="1" applyFill="1" applyBorder="1" applyAlignment="1">
      <alignment horizontal="right"/>
    </xf>
    <xf numFmtId="0" fontId="6" fillId="5" borderId="24" xfId="0" applyFont="1" applyFill="1" applyBorder="1" applyAlignment="1">
      <alignment horizontal="right"/>
    </xf>
    <xf numFmtId="0" fontId="5" fillId="8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7" fillId="6" borderId="17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protection locked="0" hidden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protection locked="0" hidden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protection locked="0" hidden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62" displayName="Tabulka62" ref="G50:G54" totalsRowCount="1" headerRowDxfId="32" dataDxfId="31" totalsRowDxfId="29" tableBorderDxfId="30" totalsRowBorderDxfId="28">
  <autoFilter ref="G50:G53" xr:uid="{00000000-0009-0000-0100-000001000000}"/>
  <tableColumns count="1">
    <tableColumn id="1" xr3:uid="{00000000-0010-0000-0100-000001000000}" name="Vepište ANO, jestli jste držitelem uvedené certifikace" totalsRowFunction="custom" dataDxfId="27" totalsRowDxfId="2">
      <totalsRowFormula>SUBTOTAL(103,Tabulka62[Vepište ANO, jestli jste držitelem uvedené certifikace])*5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623" displayName="Tabulka623" ref="G57:G60" totalsRowCount="1" headerRowDxfId="26" dataDxfId="25" totalsRowDxfId="23" tableBorderDxfId="24" totalsRowBorderDxfId="22">
  <autoFilter ref="G57:G59" xr:uid="{00000000-0009-0000-0100-000002000000}"/>
  <tableColumns count="1">
    <tableColumn id="1" xr3:uid="{00000000-0010-0000-0200-000001000000}" name="Vepište číslo do žlutého pole*" totalsRowFunction="custom" dataDxfId="21" totalsRowDxfId="1">
      <calculatedColumnFormula>E58-F58</calculatedColumnFormula>
      <totalsRowFormula>SUBTOTAL(109,Tabulka623[Vepište číslo do žlutého pole*])*5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ulka74" displayName="Tabulka74" ref="G72:G74" totalsRowCount="1" headerRowDxfId="20" dataDxfId="19" totalsRowDxfId="17" tableBorderDxfId="18" totalsRowBorderDxfId="16">
  <autoFilter ref="G72:G73" xr:uid="{00000000-0009-0000-0100-000003000000}"/>
  <tableColumns count="1">
    <tableColumn id="1" xr3:uid="{00000000-0010-0000-0300-000001000000}" name="Počet bodů" totalsRowFunction="custom" dataDxfId="15" totalsRowDxfId="14">
      <calculatedColumnFormula>E73-F73</calculatedColumnFormula>
      <totalsRowFormula>SUBTOTAL(109,Tabulka74[Počet bodů])*0.5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ulka625" displayName="Tabulka625" ref="G63:G66" totalsRowCount="1" headerRowDxfId="13" dataDxfId="12" totalsRowDxfId="10" tableBorderDxfId="11" totalsRowBorderDxfId="9">
  <autoFilter ref="G63:G65" xr:uid="{00000000-0009-0000-0100-000004000000}"/>
  <tableColumns count="1">
    <tableColumn id="1" xr3:uid="{00000000-0010-0000-0400-000001000000}" name="Vepište ANO, jestli je technologie certifikována*" totalsRowFunction="custom" dataDxfId="8" totalsRowDxfId="0">
      <totalsRowFormula>SUBTOTAL(103,Tabulka625[Vepište ANO, jestli je technologie certifikována*])*20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05"/>
  <sheetViews>
    <sheetView showGridLines="0" tabSelected="1" topLeftCell="A43" zoomScale="85" zoomScaleNormal="85" workbookViewId="0">
      <selection activeCell="F73" sqref="F73"/>
    </sheetView>
  </sheetViews>
  <sheetFormatPr defaultRowHeight="15" x14ac:dyDescent="0.25"/>
  <cols>
    <col min="1" max="1" width="6.5703125" style="1" customWidth="1"/>
    <col min="2" max="2" width="27" customWidth="1"/>
    <col min="3" max="3" width="103.140625" customWidth="1"/>
    <col min="4" max="4" width="35.7109375" customWidth="1"/>
    <col min="5" max="5" width="26.42578125" style="2" customWidth="1"/>
    <col min="6" max="6" width="27" customWidth="1"/>
    <col min="7" max="7" width="58.85546875" customWidth="1"/>
    <col min="8" max="8" width="8.42578125" style="3" customWidth="1"/>
    <col min="9" max="9" width="23.28515625" style="4" customWidth="1"/>
    <col min="10" max="10" width="19.85546875" style="5" customWidth="1"/>
    <col min="11" max="11" width="14.140625" style="6" bestFit="1" customWidth="1"/>
  </cols>
  <sheetData>
    <row r="1" spans="1:9" ht="15.75" thickBot="1" x14ac:dyDescent="0.3">
      <c r="B1" s="5"/>
      <c r="C1" s="3"/>
    </row>
    <row r="2" spans="1:9" ht="45.75" thickBot="1" x14ac:dyDescent="0.3">
      <c r="A2" s="16">
        <v>1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 t="s">
        <v>7</v>
      </c>
    </row>
    <row r="3" spans="1:9" x14ac:dyDescent="0.25">
      <c r="B3" s="89" t="s">
        <v>41</v>
      </c>
      <c r="C3" s="24" t="s">
        <v>17</v>
      </c>
      <c r="D3" s="10" t="s">
        <v>18</v>
      </c>
      <c r="E3" s="90"/>
      <c r="F3" s="11"/>
      <c r="G3" s="12"/>
    </row>
    <row r="4" spans="1:9" x14ac:dyDescent="0.25">
      <c r="B4" s="89"/>
      <c r="C4" s="24" t="s">
        <v>19</v>
      </c>
      <c r="D4" s="10" t="s">
        <v>8</v>
      </c>
      <c r="E4" s="91"/>
      <c r="F4" s="11"/>
      <c r="G4" s="12"/>
    </row>
    <row r="5" spans="1:9" x14ac:dyDescent="0.25">
      <c r="B5" s="89"/>
      <c r="C5" s="9" t="s">
        <v>20</v>
      </c>
      <c r="D5" s="17" t="s">
        <v>62</v>
      </c>
      <c r="E5" s="91"/>
      <c r="F5" s="11"/>
      <c r="G5" s="12"/>
    </row>
    <row r="6" spans="1:9" x14ac:dyDescent="0.25">
      <c r="B6" s="89"/>
      <c r="C6" s="24" t="s">
        <v>21</v>
      </c>
      <c r="D6" s="10" t="s">
        <v>8</v>
      </c>
      <c r="E6" s="91"/>
      <c r="F6" s="11"/>
      <c r="G6" s="12"/>
    </row>
    <row r="7" spans="1:9" x14ac:dyDescent="0.25">
      <c r="B7" s="89"/>
      <c r="C7" s="9" t="s">
        <v>22</v>
      </c>
      <c r="D7" s="17" t="s">
        <v>23</v>
      </c>
      <c r="E7" s="91"/>
      <c r="F7" s="11"/>
      <c r="G7" s="12"/>
    </row>
    <row r="8" spans="1:9" x14ac:dyDescent="0.25">
      <c r="B8" s="89"/>
      <c r="C8" s="9" t="s">
        <v>25</v>
      </c>
      <c r="D8" s="17" t="s">
        <v>24</v>
      </c>
      <c r="E8" s="91"/>
      <c r="F8" s="11"/>
      <c r="G8" s="18"/>
    </row>
    <row r="9" spans="1:9" x14ac:dyDescent="0.25">
      <c r="B9" s="89"/>
      <c r="C9" s="24" t="s">
        <v>78</v>
      </c>
      <c r="D9" s="10" t="s">
        <v>70</v>
      </c>
      <c r="E9" s="91"/>
      <c r="F9" s="11"/>
      <c r="G9" s="18"/>
    </row>
    <row r="10" spans="1:9" x14ac:dyDescent="0.25">
      <c r="B10" s="89"/>
      <c r="C10" s="9" t="s">
        <v>26</v>
      </c>
      <c r="D10" t="s">
        <v>27</v>
      </c>
      <c r="E10" s="91"/>
      <c r="F10" s="11"/>
      <c r="G10" s="18"/>
    </row>
    <row r="11" spans="1:9" x14ac:dyDescent="0.25">
      <c r="B11" s="89"/>
      <c r="C11" s="25" t="s">
        <v>28</v>
      </c>
      <c r="D11" s="17" t="s">
        <v>8</v>
      </c>
      <c r="E11" s="91"/>
      <c r="F11" s="11"/>
      <c r="G11" s="18"/>
    </row>
    <row r="12" spans="1:9" x14ac:dyDescent="0.25">
      <c r="B12" s="89"/>
      <c r="C12" s="25" t="s">
        <v>29</v>
      </c>
      <c r="D12" s="17" t="s">
        <v>30</v>
      </c>
      <c r="E12" s="91"/>
      <c r="F12" s="11"/>
      <c r="G12" s="18"/>
    </row>
    <row r="13" spans="1:9" x14ac:dyDescent="0.25">
      <c r="B13" s="89"/>
      <c r="C13" s="9" t="s">
        <v>31</v>
      </c>
      <c r="D13" s="17" t="s">
        <v>32</v>
      </c>
      <c r="E13" s="91"/>
      <c r="F13" s="11"/>
      <c r="G13" s="18"/>
    </row>
    <row r="14" spans="1:9" x14ac:dyDescent="0.25">
      <c r="B14" s="89"/>
      <c r="C14" s="24" t="s">
        <v>33</v>
      </c>
      <c r="D14" s="17" t="s">
        <v>34</v>
      </c>
      <c r="E14" s="91"/>
      <c r="F14" s="11"/>
      <c r="G14" s="18"/>
    </row>
    <row r="15" spans="1:9" x14ac:dyDescent="0.25">
      <c r="B15" s="89"/>
      <c r="C15" s="9" t="s">
        <v>35</v>
      </c>
      <c r="D15" s="17" t="s">
        <v>8</v>
      </c>
      <c r="E15" s="91"/>
      <c r="F15" s="11"/>
      <c r="G15" s="18"/>
    </row>
    <row r="16" spans="1:9" x14ac:dyDescent="0.25">
      <c r="B16" s="89"/>
      <c r="C16" s="9" t="s">
        <v>36</v>
      </c>
      <c r="D16" s="17" t="s">
        <v>8</v>
      </c>
      <c r="E16" s="91"/>
      <c r="F16" s="11"/>
      <c r="G16" s="18"/>
    </row>
    <row r="17" spans="2:7" x14ac:dyDescent="0.25">
      <c r="B17" s="89"/>
      <c r="C17" s="24" t="s">
        <v>101</v>
      </c>
      <c r="D17" s="17" t="s">
        <v>37</v>
      </c>
      <c r="E17" s="91"/>
      <c r="F17" s="11"/>
      <c r="G17" s="18"/>
    </row>
    <row r="18" spans="2:7" x14ac:dyDescent="0.25">
      <c r="B18" s="89"/>
      <c r="C18" s="24" t="s">
        <v>38</v>
      </c>
      <c r="D18" s="17" t="s">
        <v>8</v>
      </c>
      <c r="E18" s="91"/>
      <c r="F18" s="11"/>
      <c r="G18" s="18"/>
    </row>
    <row r="19" spans="2:7" x14ac:dyDescent="0.25">
      <c r="B19" s="89"/>
      <c r="C19" s="9" t="s">
        <v>39</v>
      </c>
      <c r="D19" s="17" t="s">
        <v>8</v>
      </c>
      <c r="E19" s="91"/>
      <c r="F19" s="11"/>
      <c r="G19" s="18"/>
    </row>
    <row r="20" spans="2:7" x14ac:dyDescent="0.25">
      <c r="B20" s="89"/>
      <c r="C20" s="9" t="s">
        <v>75</v>
      </c>
      <c r="D20" s="17" t="s">
        <v>8</v>
      </c>
      <c r="E20" s="91"/>
      <c r="F20" s="11"/>
      <c r="G20" s="18"/>
    </row>
    <row r="21" spans="2:7" x14ac:dyDescent="0.25">
      <c r="B21" s="89"/>
      <c r="C21" s="9" t="s">
        <v>40</v>
      </c>
      <c r="D21" s="17" t="s">
        <v>8</v>
      </c>
      <c r="E21" s="91"/>
      <c r="F21" s="11"/>
      <c r="G21" s="18"/>
    </row>
    <row r="22" spans="2:7" x14ac:dyDescent="0.25">
      <c r="B22" s="89"/>
      <c r="C22" s="9" t="s">
        <v>42</v>
      </c>
      <c r="D22" s="17" t="s">
        <v>8</v>
      </c>
      <c r="E22" s="91"/>
      <c r="F22" s="11"/>
      <c r="G22" s="18"/>
    </row>
    <row r="23" spans="2:7" x14ac:dyDescent="0.25">
      <c r="B23" s="89"/>
      <c r="C23" s="9" t="s">
        <v>43</v>
      </c>
      <c r="D23" s="17" t="s">
        <v>44</v>
      </c>
      <c r="E23" s="91"/>
      <c r="F23" s="11"/>
      <c r="G23" s="18"/>
    </row>
    <row r="24" spans="2:7" x14ac:dyDescent="0.25">
      <c r="B24" s="89"/>
      <c r="C24" s="9" t="s">
        <v>45</v>
      </c>
      <c r="D24" s="17" t="s">
        <v>8</v>
      </c>
      <c r="E24" s="91"/>
      <c r="F24" s="11"/>
      <c r="G24" s="18"/>
    </row>
    <row r="25" spans="2:7" x14ac:dyDescent="0.25">
      <c r="B25" s="89"/>
      <c r="C25" s="9" t="s">
        <v>46</v>
      </c>
      <c r="D25" s="17" t="s">
        <v>8</v>
      </c>
      <c r="E25" s="91"/>
      <c r="F25" s="11"/>
      <c r="G25" s="18"/>
    </row>
    <row r="26" spans="2:7" x14ac:dyDescent="0.25">
      <c r="B26" s="89"/>
      <c r="C26" s="9" t="s">
        <v>47</v>
      </c>
      <c r="D26" s="17" t="s">
        <v>8</v>
      </c>
      <c r="E26" s="91"/>
      <c r="F26" s="11"/>
      <c r="G26" s="18"/>
    </row>
    <row r="27" spans="2:7" x14ac:dyDescent="0.25">
      <c r="B27" s="89"/>
      <c r="C27" s="9" t="s">
        <v>48</v>
      </c>
      <c r="D27" s="17" t="s">
        <v>8</v>
      </c>
      <c r="E27" s="91"/>
      <c r="F27" s="11"/>
      <c r="G27" s="18"/>
    </row>
    <row r="28" spans="2:7" x14ac:dyDescent="0.25">
      <c r="B28" s="89"/>
      <c r="C28" s="9" t="s">
        <v>49</v>
      </c>
      <c r="D28" s="17" t="s">
        <v>73</v>
      </c>
      <c r="E28" s="91"/>
      <c r="F28" s="11"/>
      <c r="G28" s="18"/>
    </row>
    <row r="29" spans="2:7" x14ac:dyDescent="0.25">
      <c r="B29" s="89"/>
      <c r="C29" s="9" t="s">
        <v>50</v>
      </c>
      <c r="D29" s="17" t="s">
        <v>8</v>
      </c>
      <c r="E29" s="91"/>
      <c r="F29" s="11"/>
      <c r="G29" s="18"/>
    </row>
    <row r="30" spans="2:7" x14ac:dyDescent="0.25">
      <c r="B30" s="89"/>
      <c r="C30" s="9" t="s">
        <v>51</v>
      </c>
      <c r="D30" s="17" t="s">
        <v>8</v>
      </c>
      <c r="E30" s="91"/>
      <c r="F30" s="11"/>
      <c r="G30" s="18"/>
    </row>
    <row r="31" spans="2:7" x14ac:dyDescent="0.25">
      <c r="B31" s="89"/>
      <c r="C31" s="9" t="s">
        <v>52</v>
      </c>
      <c r="D31" s="17" t="s">
        <v>53</v>
      </c>
      <c r="E31" s="91"/>
      <c r="F31" s="11"/>
      <c r="G31" s="18"/>
    </row>
    <row r="32" spans="2:7" x14ac:dyDescent="0.25">
      <c r="B32" s="89"/>
      <c r="C32" s="9" t="s">
        <v>54</v>
      </c>
      <c r="D32" s="17" t="s">
        <v>8</v>
      </c>
      <c r="E32" s="91"/>
      <c r="F32" s="11"/>
      <c r="G32" s="18"/>
    </row>
    <row r="33" spans="1:9" x14ac:dyDescent="0.25">
      <c r="B33" s="89"/>
      <c r="C33" s="26" t="s">
        <v>14</v>
      </c>
      <c r="D33" s="17"/>
      <c r="E33" s="91"/>
      <c r="F33" s="11"/>
      <c r="G33" s="18"/>
    </row>
    <row r="34" spans="1:9" x14ac:dyDescent="0.25">
      <c r="B34" s="89"/>
      <c r="C34" s="9" t="s">
        <v>55</v>
      </c>
      <c r="D34" s="17" t="s">
        <v>8</v>
      </c>
      <c r="E34" s="91"/>
      <c r="F34" s="11"/>
      <c r="G34" s="18"/>
    </row>
    <row r="35" spans="1:9" x14ac:dyDescent="0.25">
      <c r="B35" s="89"/>
      <c r="C35" s="9" t="s">
        <v>56</v>
      </c>
      <c r="D35" s="17" t="s">
        <v>66</v>
      </c>
      <c r="E35" s="91"/>
      <c r="F35" s="11"/>
      <c r="G35" s="18"/>
    </row>
    <row r="36" spans="1:9" x14ac:dyDescent="0.25">
      <c r="B36" s="89"/>
      <c r="C36" s="27" t="s">
        <v>57</v>
      </c>
      <c r="D36" s="17" t="s">
        <v>8</v>
      </c>
      <c r="E36" s="91"/>
      <c r="F36" s="11"/>
      <c r="G36" s="18"/>
    </row>
    <row r="37" spans="1:9" x14ac:dyDescent="0.25">
      <c r="B37" s="89"/>
      <c r="C37" s="9" t="s">
        <v>58</v>
      </c>
      <c r="D37" s="17" t="s">
        <v>8</v>
      </c>
      <c r="E37" s="91"/>
      <c r="F37" s="11"/>
      <c r="G37" s="18"/>
    </row>
    <row r="38" spans="1:9" x14ac:dyDescent="0.25">
      <c r="B38" s="89"/>
      <c r="C38" s="9" t="s">
        <v>59</v>
      </c>
      <c r="D38" s="17" t="s">
        <v>8</v>
      </c>
      <c r="E38" s="91"/>
      <c r="F38" s="11"/>
      <c r="G38" s="18"/>
    </row>
    <row r="39" spans="1:9" x14ac:dyDescent="0.25">
      <c r="B39" s="89"/>
      <c r="C39" s="9" t="s">
        <v>60</v>
      </c>
      <c r="D39" s="17" t="s">
        <v>8</v>
      </c>
      <c r="E39" s="91"/>
      <c r="F39" s="11"/>
      <c r="G39" s="18"/>
    </row>
    <row r="40" spans="1:9" x14ac:dyDescent="0.25">
      <c r="B40" s="89"/>
      <c r="C40" s="9" t="s">
        <v>63</v>
      </c>
      <c r="D40" s="17" t="s">
        <v>8</v>
      </c>
      <c r="E40" s="91"/>
      <c r="F40" s="11"/>
      <c r="G40" s="18"/>
    </row>
    <row r="41" spans="1:9" x14ac:dyDescent="0.25">
      <c r="B41" s="89"/>
      <c r="C41" s="9" t="s">
        <v>15</v>
      </c>
      <c r="D41" s="17" t="s">
        <v>61</v>
      </c>
      <c r="E41" s="91"/>
      <c r="F41" s="11"/>
      <c r="G41" s="18"/>
    </row>
    <row r="42" spans="1:9" x14ac:dyDescent="0.25">
      <c r="B42" s="89"/>
      <c r="C42" s="9" t="s">
        <v>16</v>
      </c>
      <c r="D42" s="17" t="s">
        <v>8</v>
      </c>
      <c r="E42" s="91"/>
      <c r="F42" s="11"/>
      <c r="G42" s="18"/>
    </row>
    <row r="43" spans="1:9" ht="15.75" thickBot="1" x14ac:dyDescent="0.3">
      <c r="B43" s="89"/>
      <c r="C43" s="9" t="s">
        <v>13</v>
      </c>
      <c r="D43" s="30" t="s">
        <v>8</v>
      </c>
      <c r="E43" s="91"/>
      <c r="F43" s="11"/>
      <c r="G43" s="28"/>
    </row>
    <row r="44" spans="1:9" ht="15.75" thickBot="1" x14ac:dyDescent="0.3">
      <c r="B44" s="19" t="s">
        <v>9</v>
      </c>
      <c r="C44" s="20"/>
      <c r="D44" s="20"/>
      <c r="E44" s="21"/>
      <c r="F44" s="13">
        <v>0</v>
      </c>
      <c r="G44" s="22"/>
      <c r="H44" s="14">
        <v>1</v>
      </c>
      <c r="I44" s="15">
        <f>+H44*F44</f>
        <v>0</v>
      </c>
    </row>
    <row r="45" spans="1:9" x14ac:dyDescent="0.25">
      <c r="A45" s="23"/>
      <c r="B45" t="s">
        <v>10</v>
      </c>
      <c r="C45" s="5"/>
      <c r="D45" s="5"/>
      <c r="F45" s="5"/>
      <c r="G45" s="5"/>
    </row>
    <row r="46" spans="1:9" x14ac:dyDescent="0.25">
      <c r="B46" t="s">
        <v>11</v>
      </c>
    </row>
    <row r="47" spans="1:9" x14ac:dyDescent="0.25">
      <c r="B47" t="s">
        <v>12</v>
      </c>
    </row>
    <row r="48" spans="1:9" ht="15.75" thickBot="1" x14ac:dyDescent="0.3">
      <c r="B48" t="s">
        <v>74</v>
      </c>
    </row>
    <row r="49" spans="2:7" ht="19.5" thickBot="1" x14ac:dyDescent="0.3">
      <c r="B49" s="75" t="s">
        <v>67</v>
      </c>
      <c r="C49" s="75"/>
      <c r="D49" s="75"/>
      <c r="E49" s="75"/>
      <c r="F49" s="75"/>
      <c r="G49" s="75"/>
    </row>
    <row r="50" spans="2:7" ht="37.5" x14ac:dyDescent="0.3">
      <c r="B50" s="32" t="s">
        <v>93</v>
      </c>
      <c r="C50" s="33"/>
      <c r="D50" s="33"/>
      <c r="E50" s="34"/>
      <c r="F50" s="33"/>
      <c r="G50" s="67" t="s">
        <v>94</v>
      </c>
    </row>
    <row r="51" spans="2:7" ht="18.95" customHeight="1" x14ac:dyDescent="0.25">
      <c r="B51" s="76" t="s">
        <v>95</v>
      </c>
      <c r="C51" s="77"/>
      <c r="D51" s="77"/>
      <c r="E51" s="77"/>
      <c r="F51" s="78"/>
      <c r="G51" s="43"/>
    </row>
    <row r="52" spans="2:7" ht="18.95" customHeight="1" x14ac:dyDescent="0.25">
      <c r="B52" s="76" t="s">
        <v>96</v>
      </c>
      <c r="C52" s="77"/>
      <c r="D52" s="77"/>
      <c r="E52" s="77"/>
      <c r="F52" s="78"/>
      <c r="G52" s="43"/>
    </row>
    <row r="53" spans="2:7" ht="18.95" customHeight="1" thickBot="1" x14ac:dyDescent="0.3">
      <c r="B53" s="76" t="s">
        <v>97</v>
      </c>
      <c r="C53" s="77"/>
      <c r="D53" s="77"/>
      <c r="E53" s="77"/>
      <c r="F53" s="78"/>
      <c r="G53" s="43"/>
    </row>
    <row r="54" spans="2:7" ht="19.5" thickBot="1" x14ac:dyDescent="0.35">
      <c r="B54" s="36" t="s">
        <v>68</v>
      </c>
      <c r="C54" s="37"/>
      <c r="D54" s="37"/>
      <c r="E54" s="38"/>
      <c r="F54" s="37"/>
      <c r="G54" s="39">
        <f>SUBTOTAL(103,Tabulka62[Vepište ANO, jestli jste držitelem uvedené certifikace])*5</f>
        <v>0</v>
      </c>
    </row>
    <row r="55" spans="2:7" ht="18.75" x14ac:dyDescent="0.3">
      <c r="B55" s="41" t="s">
        <v>98</v>
      </c>
      <c r="C55" s="49"/>
      <c r="D55" s="49"/>
      <c r="E55" s="50"/>
      <c r="F55" s="49"/>
      <c r="G55" s="51"/>
    </row>
    <row r="56" spans="2:7" ht="15.75" thickBot="1" x14ac:dyDescent="0.3"/>
    <row r="57" spans="2:7" ht="19.5" thickBot="1" x14ac:dyDescent="0.35">
      <c r="B57" s="32" t="s">
        <v>99</v>
      </c>
      <c r="C57" s="33"/>
      <c r="D57" s="33"/>
      <c r="E57" s="85"/>
      <c r="F57" s="86"/>
      <c r="G57" s="35" t="s">
        <v>88</v>
      </c>
    </row>
    <row r="58" spans="2:7" ht="18.95" customHeight="1" x14ac:dyDescent="0.3">
      <c r="B58" s="68" t="s">
        <v>87</v>
      </c>
      <c r="C58" s="69"/>
      <c r="D58" s="69"/>
      <c r="E58" s="87" t="s">
        <v>88</v>
      </c>
      <c r="F58" s="88"/>
      <c r="G58" s="43"/>
    </row>
    <row r="59" spans="2:7" ht="18.95" customHeight="1" thickBot="1" x14ac:dyDescent="0.3">
      <c r="B59" s="78" t="s">
        <v>79</v>
      </c>
      <c r="C59" s="81"/>
      <c r="D59" s="81"/>
      <c r="E59" s="71">
        <v>10</v>
      </c>
      <c r="F59" s="70">
        <v>10</v>
      </c>
      <c r="G59" s="62">
        <f t="shared" ref="G59" si="0">E59-F59</f>
        <v>0</v>
      </c>
    </row>
    <row r="60" spans="2:7" ht="19.5" thickBot="1" x14ac:dyDescent="0.35">
      <c r="B60" s="52" t="s">
        <v>68</v>
      </c>
      <c r="C60" s="53"/>
      <c r="D60" s="53"/>
      <c r="E60" s="54"/>
      <c r="F60" s="53"/>
      <c r="G60" s="39">
        <f>SUBTOTAL(109,Tabulka623[Vepište číslo do žlutého pole*])*5</f>
        <v>0</v>
      </c>
    </row>
    <row r="61" spans="2:7" ht="18.75" x14ac:dyDescent="0.3">
      <c r="B61" s="41" t="s">
        <v>89</v>
      </c>
      <c r="C61" s="49"/>
      <c r="D61" s="49"/>
      <c r="E61" s="50"/>
      <c r="F61" s="49"/>
      <c r="G61" s="51"/>
    </row>
    <row r="62" spans="2:7" ht="15.75" thickBot="1" x14ac:dyDescent="0.3"/>
    <row r="63" spans="2:7" ht="20.25" customHeight="1" x14ac:dyDescent="0.3">
      <c r="B63" s="32" t="s">
        <v>83</v>
      </c>
      <c r="C63" s="33"/>
      <c r="D63" s="33"/>
      <c r="E63" s="34"/>
      <c r="F63" s="33"/>
      <c r="G63" s="67" t="s">
        <v>86</v>
      </c>
    </row>
    <row r="64" spans="2:7" ht="18.95" customHeight="1" x14ac:dyDescent="0.25">
      <c r="B64" s="76" t="s">
        <v>76</v>
      </c>
      <c r="C64" s="77"/>
      <c r="D64" s="77"/>
      <c r="E64" s="77"/>
      <c r="F64" s="78"/>
      <c r="G64" s="43"/>
    </row>
    <row r="65" spans="2:7" ht="18.95" customHeight="1" thickBot="1" x14ac:dyDescent="0.3">
      <c r="B65" s="76" t="s">
        <v>77</v>
      </c>
      <c r="C65" s="77"/>
      <c r="D65" s="77"/>
      <c r="E65" s="77"/>
      <c r="F65" s="78"/>
      <c r="G65" s="43"/>
    </row>
    <row r="66" spans="2:7" ht="19.5" thickBot="1" x14ac:dyDescent="0.35">
      <c r="B66" s="36" t="s">
        <v>68</v>
      </c>
      <c r="C66" s="37"/>
      <c r="D66" s="37"/>
      <c r="E66" s="38"/>
      <c r="F66" s="37"/>
      <c r="G66" s="39">
        <f>SUBTOTAL(103,Tabulka625[Vepište ANO, jestli je technologie certifikována*])*20</f>
        <v>0</v>
      </c>
    </row>
    <row r="67" spans="2:7" ht="18.75" x14ac:dyDescent="0.3">
      <c r="B67" s="41" t="s">
        <v>84</v>
      </c>
      <c r="C67" s="49"/>
      <c r="D67" s="49"/>
      <c r="E67" s="50"/>
      <c r="F67" s="49"/>
      <c r="G67" s="51"/>
    </row>
    <row r="68" spans="2:7" ht="19.5" thickBot="1" x14ac:dyDescent="0.35">
      <c r="C68" s="46"/>
      <c r="D68" s="46"/>
      <c r="E68" s="47"/>
      <c r="F68" s="46"/>
      <c r="G68" s="56"/>
    </row>
    <row r="69" spans="2:7" ht="19.5" thickBot="1" x14ac:dyDescent="0.35">
      <c r="B69" s="36" t="s">
        <v>82</v>
      </c>
      <c r="C69" s="37"/>
      <c r="D69" s="37"/>
      <c r="E69" s="38"/>
      <c r="F69" s="37"/>
      <c r="G69" s="40">
        <f>+Tabulka62[[#Totals],[Vepište ANO, jestli jste držitelem uvedené certifikace]]+Tabulka623[[#Totals],[Vepište číslo do žlutého pole*]]+Tabulka625[[#Totals],[Vepište ANO, jestli je technologie certifikována*]]</f>
        <v>0</v>
      </c>
    </row>
    <row r="70" spans="2:7" ht="19.5" thickBot="1" x14ac:dyDescent="0.35">
      <c r="B70" s="64"/>
      <c r="C70" s="64"/>
      <c r="D70" s="64"/>
      <c r="E70" s="65"/>
      <c r="F70" s="64"/>
      <c r="G70" s="66"/>
    </row>
    <row r="71" spans="2:7" ht="19.5" thickBot="1" x14ac:dyDescent="0.3">
      <c r="B71" s="75" t="s">
        <v>81</v>
      </c>
      <c r="C71" s="75"/>
      <c r="D71" s="75"/>
      <c r="E71" s="75"/>
      <c r="F71" s="75"/>
      <c r="G71" s="75"/>
    </row>
    <row r="72" spans="2:7" ht="18.75" x14ac:dyDescent="0.3">
      <c r="B72" s="32" t="s">
        <v>69</v>
      </c>
      <c r="C72" s="33"/>
      <c r="D72" s="33"/>
      <c r="E72" s="73" t="s">
        <v>90</v>
      </c>
      <c r="F72" s="74"/>
      <c r="G72" s="35" t="s">
        <v>68</v>
      </c>
    </row>
    <row r="73" spans="2:7" ht="18.95" customHeight="1" thickBot="1" x14ac:dyDescent="0.3">
      <c r="B73" s="78" t="s">
        <v>85</v>
      </c>
      <c r="C73" s="81"/>
      <c r="D73" s="81"/>
      <c r="E73" s="55">
        <v>30</v>
      </c>
      <c r="F73" s="43">
        <v>30</v>
      </c>
      <c r="G73" s="63">
        <f>E73-F73</f>
        <v>0</v>
      </c>
    </row>
    <row r="74" spans="2:7" ht="19.5" thickBot="1" x14ac:dyDescent="0.35">
      <c r="B74" s="52" t="s">
        <v>68</v>
      </c>
      <c r="C74" s="53"/>
      <c r="D74" s="53"/>
      <c r="E74" s="54"/>
      <c r="F74" s="37"/>
      <c r="G74" s="39">
        <f>SUBTOTAL(109,Tabulka74[Počet bodů])*0.5</f>
        <v>0</v>
      </c>
    </row>
    <row r="75" spans="2:7" ht="30.75" customHeight="1" x14ac:dyDescent="0.25">
      <c r="B75" s="82" t="s">
        <v>100</v>
      </c>
      <c r="C75" s="82"/>
      <c r="D75" s="82"/>
      <c r="E75" s="82"/>
      <c r="F75" s="82"/>
      <c r="G75" s="82"/>
    </row>
    <row r="76" spans="2:7" ht="19.5" thickBot="1" x14ac:dyDescent="0.35">
      <c r="B76" s="56"/>
      <c r="C76" s="46"/>
      <c r="D76" s="46"/>
      <c r="E76" s="47"/>
      <c r="F76" s="46"/>
      <c r="G76" s="48"/>
    </row>
    <row r="77" spans="2:7" ht="19.5" thickBot="1" x14ac:dyDescent="0.35">
      <c r="B77" s="36" t="s">
        <v>80</v>
      </c>
      <c r="C77" s="37"/>
      <c r="D77" s="37"/>
      <c r="E77" s="38"/>
      <c r="F77" s="37"/>
      <c r="G77" s="40">
        <f>+Tabulka74[[#Totals],[Počet bodů]]</f>
        <v>0</v>
      </c>
    </row>
    <row r="80" spans="2:7" ht="19.5" thickBot="1" x14ac:dyDescent="0.35">
      <c r="B80" s="46"/>
      <c r="C80" s="46"/>
      <c r="D80" s="46"/>
      <c r="E80" s="47"/>
      <c r="F80" s="46"/>
      <c r="G80" s="48"/>
    </row>
    <row r="81" spans="1:7" ht="19.5" thickBot="1" x14ac:dyDescent="0.3">
      <c r="A81" s="83" t="s">
        <v>65</v>
      </c>
      <c r="B81" s="84"/>
      <c r="C81" s="84"/>
      <c r="D81" s="31">
        <f>I44</f>
        <v>0</v>
      </c>
      <c r="E81" s="59"/>
      <c r="F81" s="29" t="s">
        <v>64</v>
      </c>
      <c r="G81" s="44">
        <v>0</v>
      </c>
    </row>
    <row r="82" spans="1:7" ht="19.5" thickBot="1" x14ac:dyDescent="0.3">
      <c r="A82" s="79" t="s">
        <v>91</v>
      </c>
      <c r="B82" s="80"/>
      <c r="C82" s="80"/>
      <c r="D82" s="61">
        <f>+G69</f>
        <v>0</v>
      </c>
      <c r="E82" s="60"/>
      <c r="F82" s="58"/>
      <c r="G82" s="57"/>
    </row>
    <row r="83" spans="1:7" ht="19.5" thickBot="1" x14ac:dyDescent="0.35">
      <c r="A83" s="79" t="s">
        <v>92</v>
      </c>
      <c r="B83" s="80"/>
      <c r="C83" s="80"/>
      <c r="D83" s="61">
        <f>+Tabulka74[[#Totals],[Počet bodů]]</f>
        <v>0</v>
      </c>
      <c r="E83" s="47"/>
      <c r="F83" s="46"/>
      <c r="G83" s="48"/>
    </row>
    <row r="84" spans="1:7" ht="18.75" x14ac:dyDescent="0.3">
      <c r="B84" s="46"/>
      <c r="C84" s="46"/>
      <c r="D84" s="46"/>
      <c r="E84" s="47"/>
      <c r="F84" s="46"/>
      <c r="G84" s="48"/>
    </row>
    <row r="85" spans="1:7" x14ac:dyDescent="0.25">
      <c r="B85" s="42" t="s">
        <v>71</v>
      </c>
      <c r="C85" s="42" t="s">
        <v>72</v>
      </c>
    </row>
    <row r="86" spans="1:7" x14ac:dyDescent="0.25">
      <c r="B86" s="45"/>
      <c r="C86" s="45"/>
    </row>
    <row r="87" spans="1:7" x14ac:dyDescent="0.25">
      <c r="B87" s="45"/>
      <c r="C87" s="45"/>
    </row>
    <row r="88" spans="1:7" x14ac:dyDescent="0.25">
      <c r="B88" s="45"/>
      <c r="C88" s="45"/>
    </row>
    <row r="89" spans="1:7" x14ac:dyDescent="0.25">
      <c r="B89" s="45"/>
      <c r="C89" s="45"/>
    </row>
    <row r="90" spans="1:7" x14ac:dyDescent="0.25">
      <c r="B90" s="45"/>
      <c r="C90" s="45"/>
    </row>
    <row r="91" spans="1:7" x14ac:dyDescent="0.25">
      <c r="B91" s="45"/>
      <c r="C91" s="45"/>
    </row>
    <row r="92" spans="1:7" x14ac:dyDescent="0.25">
      <c r="B92" s="45"/>
      <c r="C92" s="45"/>
    </row>
    <row r="93" spans="1:7" x14ac:dyDescent="0.25">
      <c r="B93" s="45"/>
      <c r="C93" s="45"/>
    </row>
    <row r="94" spans="1:7" x14ac:dyDescent="0.25">
      <c r="B94" s="45"/>
      <c r="C94" s="45"/>
    </row>
    <row r="95" spans="1:7" x14ac:dyDescent="0.25">
      <c r="B95" s="45"/>
      <c r="C95" s="45"/>
    </row>
    <row r="96" spans="1:7" x14ac:dyDescent="0.25">
      <c r="E96"/>
    </row>
    <row r="97" spans="2:5" x14ac:dyDescent="0.25">
      <c r="E97"/>
    </row>
    <row r="98" spans="2:5" x14ac:dyDescent="0.25">
      <c r="B98" s="42" t="s">
        <v>102</v>
      </c>
      <c r="C98" s="42" t="s">
        <v>103</v>
      </c>
      <c r="E98"/>
    </row>
    <row r="99" spans="2:5" x14ac:dyDescent="0.25">
      <c r="B99" s="72" t="s">
        <v>104</v>
      </c>
      <c r="C99" s="72" t="s">
        <v>105</v>
      </c>
      <c r="E99"/>
    </row>
    <row r="100" spans="2:5" x14ac:dyDescent="0.25">
      <c r="E100"/>
    </row>
    <row r="101" spans="2:5" x14ac:dyDescent="0.25">
      <c r="E101"/>
    </row>
    <row r="102" spans="2:5" x14ac:dyDescent="0.25">
      <c r="E102"/>
    </row>
    <row r="103" spans="2:5" x14ac:dyDescent="0.25">
      <c r="E103"/>
    </row>
    <row r="104" spans="2:5" x14ac:dyDescent="0.25">
      <c r="E104"/>
    </row>
    <row r="105" spans="2:5" x14ac:dyDescent="0.25">
      <c r="E105"/>
    </row>
  </sheetData>
  <mergeCells count="18">
    <mergeCell ref="B53:F53"/>
    <mergeCell ref="E57:F57"/>
    <mergeCell ref="E58:F58"/>
    <mergeCell ref="B59:D59"/>
    <mergeCell ref="B3:B43"/>
    <mergeCell ref="E3:E43"/>
    <mergeCell ref="B49:G49"/>
    <mergeCell ref="B51:F51"/>
    <mergeCell ref="B52:F52"/>
    <mergeCell ref="E72:F72"/>
    <mergeCell ref="B71:G71"/>
    <mergeCell ref="B64:F64"/>
    <mergeCell ref="B65:F65"/>
    <mergeCell ref="A83:C83"/>
    <mergeCell ref="A82:C82"/>
    <mergeCell ref="B73:D73"/>
    <mergeCell ref="B75:G75"/>
    <mergeCell ref="A81:C81"/>
  </mergeCells>
  <conditionalFormatting sqref="G59">
    <cfRule type="cellIs" dxfId="7" priority="2" operator="lessThan">
      <formula>0</formula>
    </cfRule>
    <cfRule type="cellIs" dxfId="6" priority="7" operator="greaterThan">
      <formula>9</formula>
    </cfRule>
    <cfRule type="cellIs" dxfId="5" priority="8" operator="greaterThan">
      <formula>50</formula>
    </cfRule>
  </conditionalFormatting>
  <conditionalFormatting sqref="G73">
    <cfRule type="cellIs" dxfId="4" priority="3" operator="lessThan">
      <formula>0</formula>
    </cfRule>
    <cfRule type="cellIs" dxfId="3" priority="6" operator="greaterThan">
      <formula>20</formula>
    </cfRule>
  </conditionalFormatting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Bohumil Hradecký</cp:lastModifiedBy>
  <dcterms:created xsi:type="dcterms:W3CDTF">2023-12-08T07:11:46Z</dcterms:created>
  <dcterms:modified xsi:type="dcterms:W3CDTF">2024-11-06T10:46:36Z</dcterms:modified>
</cp:coreProperties>
</file>