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Desktop\MOJE DNS\DNS TECHNOLOGIE\BUDEČ - TUNELOVÁ MYČKA\"/>
    </mc:Choice>
  </mc:AlternateContent>
  <xr:revisionPtr revIDLastSave="0" documentId="13_ncr:1_{EAC9703E-192B-4308-922F-1E59A6C4C51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62" i="1" s="1"/>
  <c r="G53" i="1"/>
  <c r="G48" i="1"/>
  <c r="G57" i="1" l="1"/>
  <c r="D70" i="1" s="1"/>
  <c r="G65" i="1"/>
  <c r="D71" i="1"/>
  <c r="I38" i="1" l="1"/>
  <c r="D69" i="1" s="1"/>
</calcChain>
</file>

<file path=xl/sharedStrings.xml><?xml version="1.0" encoding="utf-8"?>
<sst xmlns="http://schemas.openxmlformats.org/spreadsheetml/2006/main" count="114" uniqueCount="102">
  <si>
    <t>Položka</t>
  </si>
  <si>
    <t>Výrobek / Parametr</t>
  </si>
  <si>
    <t>Požadované parametry</t>
  </si>
  <si>
    <t>Označení výrobku
Zde uveďte výrobce, název a typ výrobku</t>
  </si>
  <si>
    <t>Má nabízený produkt tuto vlastnost/splňuje požadavek</t>
  </si>
  <si>
    <t xml:space="preserve">
Zde uveďte případné poznámky</t>
  </si>
  <si>
    <t>Počet kusů</t>
  </si>
  <si>
    <t>Cena bez DPH spolu</t>
  </si>
  <si>
    <t>ano</t>
  </si>
  <si>
    <t>Cena celkem bez DPH:</t>
  </si>
  <si>
    <t xml:space="preserve">Účastník zadávacího řízení je povinen vyplnit všechna žlutě vyznačená pole. </t>
  </si>
  <si>
    <t>Účastník zadávacího řízení do předloženého rozpočtu u údajů, kde je minimální hodnota stanovena na ANO, doplní ANO-NE, podle vlastností a funkcí nabízeného zařízení (hodnota NE může znamenat nesplnění požadované vlastnosti výrobku a nesplnění zadávacích podmínek).</t>
  </si>
  <si>
    <t>* - povolená tolerance do 5%</t>
  </si>
  <si>
    <t>DPH</t>
  </si>
  <si>
    <t>Cena celkem bez DPH</t>
  </si>
  <si>
    <t>Kvalitativní hodnocení</t>
  </si>
  <si>
    <t>Počet bodů</t>
  </si>
  <si>
    <t>Rychlost dodávky a montáže</t>
  </si>
  <si>
    <t>Seznam poddovatelů</t>
  </si>
  <si>
    <t>Část zakázky, kterou bude poddodavatel plnit</t>
  </si>
  <si>
    <t>** - nebo ekvivalentní norma/řešení</t>
  </si>
  <si>
    <t>Rychlost dodávky a instalace</t>
  </si>
  <si>
    <t>Vepište nabízenou dodací lhůtu pro multifunkční pánev včetně dopravy a montáže*</t>
  </si>
  <si>
    <t>Počet bodů celkem kvalitativní hodnocení</t>
  </si>
  <si>
    <t>Počet bodů celkem za rychlost dodávky a instalaci</t>
  </si>
  <si>
    <t>Certifikace*</t>
  </si>
  <si>
    <t>Vepište ANO, jestli jste držitelem uvedené certifikace</t>
  </si>
  <si>
    <t>TECHNICKÉ PARAMETRY:</t>
  </si>
  <si>
    <t>délka stroje (dle možností provozu - umístění mezi stávající technologii)</t>
  </si>
  <si>
    <t>použitelná šířka pásu</t>
  </si>
  <si>
    <t>výška vstupu pro koše</t>
  </si>
  <si>
    <t>max 775 mm</t>
  </si>
  <si>
    <t>délka mycí zóny</t>
  </si>
  <si>
    <t>délka oplachové zóny</t>
  </si>
  <si>
    <t>délka sušící zóny</t>
  </si>
  <si>
    <t>400V / 50Hz / 3 fáze*</t>
  </si>
  <si>
    <t>přívod vody přes připojení na vodovodní síť</t>
  </si>
  <si>
    <t>kapacita - první rychlost</t>
  </si>
  <si>
    <t>150 košů/hod</t>
  </si>
  <si>
    <t>kapacita - druhá rychlost</t>
  </si>
  <si>
    <t>220 košů/hod</t>
  </si>
  <si>
    <t>elektrický ohřev vody (dle možností provozu)</t>
  </si>
  <si>
    <t>v rozmezí 33 -35 kW</t>
  </si>
  <si>
    <t>ovládání</t>
  </si>
  <si>
    <t>dotykový displey</t>
  </si>
  <si>
    <t>automatický start</t>
  </si>
  <si>
    <t>zobrazení provozních parametrů včetně spotřeby vody a energií s možností stažení dat přes USB</t>
  </si>
  <si>
    <t>zabudované dávkovače mycího a oplachovacího prostředku</t>
  </si>
  <si>
    <t>hygienická norma</t>
  </si>
  <si>
    <t>DIN EN 17735**</t>
  </si>
  <si>
    <t>systém mytí (maximální kontakt mycího prostředku s nádobím)</t>
  </si>
  <si>
    <t>ano, snížení spotřeby mycího prostředku o min 70%</t>
  </si>
  <si>
    <t>systém sušení - dynamický</t>
  </si>
  <si>
    <t>ano, zvýšení efektivity sušení min o 50%</t>
  </si>
  <si>
    <t>systém přizpůsobení hodinové spotřeby vody</t>
  </si>
  <si>
    <t>ano, automatický na základě zvolené rychlosti</t>
  </si>
  <si>
    <t>systém detekce prázdných mycích zón</t>
  </si>
  <si>
    <t>ano, automatický s okamžitým snížením spotřeby vody, energií a chemie</t>
  </si>
  <si>
    <t>systém redukce odpadního vzduchu</t>
  </si>
  <si>
    <t>ano, max 280m3/hod s teplotou v rozmezí 25 - 28°C a vlhkostí do 95%</t>
  </si>
  <si>
    <t>systém regenerace vody a automatickým snížením spotřeby mycího prostředku</t>
  </si>
  <si>
    <t>ano, pomocí čerstvé vody (min 100l) s vracením do mycí nádrže</t>
  </si>
  <si>
    <t>DODACÍ A MONTÁŽNÍ PARAMETRY:</t>
  </si>
  <si>
    <t>doprava a montáž na místo realizace</t>
  </si>
  <si>
    <t>montáž včetně připojení na veškeré požadované infrastruktury (voda, elektřina, odpad)</t>
  </si>
  <si>
    <t>montáž na stávající vstupní a výstupní nerezové stoly</t>
  </si>
  <si>
    <t>ano, včetně kompaktibility koncového spínače</t>
  </si>
  <si>
    <t>zaškolení obsluhy na místě dodání včetně školících materiálů v češtině</t>
  </si>
  <si>
    <t>ano, včetně možnosti opakovaného školení (min 12 měsíců od uvedení do provozu)</t>
  </si>
  <si>
    <t>demontáž původního kusu a jeho ekologická likvidace</t>
  </si>
  <si>
    <t>záruční doba min 36 měsíců (včetně dílů a dojezdu)</t>
  </si>
  <si>
    <t>záruka dostupnosti náhradních dílů po dobu min 15 let</t>
  </si>
  <si>
    <t>Tunelový mycí stroj s automatickým posuvem košů - UMÍSTĚNÍ MEZI STÁVAJÍCÍ TECHNOLOGII</t>
  </si>
  <si>
    <r>
      <t xml:space="preserve">Certifikace </t>
    </r>
    <r>
      <rPr>
        <b/>
        <i/>
        <sz val="11"/>
        <color theme="1"/>
        <rFont val="Calibri"/>
        <family val="2"/>
        <charset val="238"/>
        <scheme val="minor"/>
      </rPr>
      <t>prodejní</t>
    </r>
    <r>
      <rPr>
        <sz val="11"/>
        <color theme="1"/>
        <rFont val="Calibri"/>
        <family val="2"/>
        <charset val="238"/>
        <scheme val="minor"/>
      </rPr>
      <t xml:space="preserve"> od výrobce zařízení pro rok 2024</t>
    </r>
  </si>
  <si>
    <r>
      <t>Certifikace</t>
    </r>
    <r>
      <rPr>
        <b/>
        <i/>
        <sz val="11"/>
        <color theme="1"/>
        <rFont val="Calibri"/>
        <family val="2"/>
        <charset val="238"/>
        <scheme val="minor"/>
      </rPr>
      <t xml:space="preserve"> servisní </t>
    </r>
    <r>
      <rPr>
        <sz val="11"/>
        <color theme="1"/>
        <rFont val="Calibri"/>
        <family val="2"/>
        <charset val="238"/>
        <scheme val="minor"/>
      </rPr>
      <t>od výrobce zařízení pro rok 2024</t>
    </r>
  </si>
  <si>
    <r>
      <t xml:space="preserve">Certifikace na </t>
    </r>
    <r>
      <rPr>
        <b/>
        <i/>
        <sz val="11"/>
        <color theme="1"/>
        <rFont val="Calibri"/>
        <family val="2"/>
        <charset val="238"/>
        <scheme val="minor"/>
      </rPr>
      <t>zaškolení obsluhy</t>
    </r>
    <r>
      <rPr>
        <sz val="11"/>
        <color theme="1"/>
        <rFont val="Calibri"/>
        <family val="2"/>
        <charset val="238"/>
        <scheme val="minor"/>
      </rPr>
      <t xml:space="preserve"> od výrobce zařízení pro rok 2024</t>
    </r>
  </si>
  <si>
    <t>mycí ramena demonovatelná</t>
  </si>
  <si>
    <t>ano, bez šroubování</t>
  </si>
  <si>
    <t>barevně kódované části pročištění</t>
  </si>
  <si>
    <t>ano, zabránění záměně komponentů</t>
  </si>
  <si>
    <t>šířka korpusu (dle možností provozu - umístění mezi stávající technologii)</t>
  </si>
  <si>
    <t>zleva doprava, po instalaci nelze měnit</t>
  </si>
  <si>
    <t>směr mytí (dle možností provozu)</t>
  </si>
  <si>
    <t>Servis technologie*</t>
  </si>
  <si>
    <t>Vepište ANO, jestli je splněn tento požadavek*</t>
  </si>
  <si>
    <t xml:space="preserve">Celkový počet kvalitativních bodů </t>
  </si>
  <si>
    <t>Zajištění servisního zásahu do 8 hodin od nahlášení poruchy (formou e-mailu na předem určenou e-mailovou adresu)</t>
  </si>
  <si>
    <t>Celkový počet bodů za termín dodání a instalace</t>
  </si>
  <si>
    <t>Vpište číslo (rozsah 40-60)*</t>
  </si>
  <si>
    <t>max 3150 mm</t>
  </si>
  <si>
    <t>min 900 mm*</t>
  </si>
  <si>
    <t>min 1350 mm*</t>
  </si>
  <si>
    <t>Prohlídka místa plnění</t>
  </si>
  <si>
    <t>Kontakt</t>
  </si>
  <si>
    <t>12.11.2024 11:00 hod</t>
  </si>
  <si>
    <t>Jana Zlomková, tel.: 605 200 316, e-mail: jana.zlomkova@kam.cuni.cz</t>
  </si>
  <si>
    <t>min 440 mm*</t>
  </si>
  <si>
    <t>min 510 mm*</t>
  </si>
  <si>
    <t>napájecí napětí</t>
  </si>
  <si>
    <r>
      <t xml:space="preserve">* </t>
    </r>
    <r>
      <rPr>
        <b/>
        <i/>
        <sz val="11"/>
        <rFont val="Calibri"/>
        <family val="2"/>
        <charset val="238"/>
        <scheme val="minor"/>
      </rPr>
      <t>za každý certifikát bude přiděleno 5 bodů, certifikáty je potřebné doručit s nabídkou.</t>
    </r>
  </si>
  <si>
    <r>
      <t xml:space="preserve">* </t>
    </r>
    <r>
      <rPr>
        <b/>
        <i/>
        <sz val="11"/>
        <rFont val="Calibri"/>
        <family val="2"/>
        <charset val="238"/>
        <scheme val="minor"/>
      </rPr>
      <t>Za splnění požadavku se přiděluje 20 bodů. Vepište ANO do políčka, zda je zaručená existence dostatečně vybavené servisní sítě nebo partnerského servisu schopného zajistit tento servisní čas.</t>
    </r>
  </si>
  <si>
    <r>
      <t>*</t>
    </r>
    <r>
      <rPr>
        <b/>
        <i/>
        <sz val="11"/>
        <rFont val="Calibri"/>
        <family val="2"/>
        <charset val="238"/>
        <scheme val="minor"/>
      </rPr>
      <t>Dodací lhůta stanovená dodavatelem je maximálně 60 pracovních dnů od nabytí účinnosti smlouvy a to je den podepsání poslední smluvní stranou. Za každý jeden den zkrácení dodací lhůty bude přidělen 0,5 bodu. Minimální povolený počet dnů na dodání a montáž je 40 pracovních dní. Maximálně je tedy možné dosáhnout v tomto kritériu počet bodů 10. Menší počet dnů jako 40 nebude brán v úvahu.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</si>
</sst>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7" xfId="0" applyFont="1" applyBorder="1" applyAlignment="1">
      <alignment horizontal="left"/>
    </xf>
    <xf numFmtId="164" fontId="3" fillId="3" borderId="9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164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>
      <alignment horizontal="center"/>
    </xf>
    <xf numFmtId="44" fontId="2" fillId="2" borderId="13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2" fillId="2" borderId="7" xfId="0" applyFont="1" applyFill="1" applyBorder="1"/>
    <xf numFmtId="0" fontId="2" fillId="2" borderId="14" xfId="0" applyFont="1" applyFill="1" applyBorder="1"/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wrapText="1"/>
    </xf>
    <xf numFmtId="0" fontId="0" fillId="4" borderId="6" xfId="0" applyFill="1" applyBorder="1" applyAlignment="1">
      <alignment wrapText="1"/>
    </xf>
    <xf numFmtId="0" fontId="2" fillId="0" borderId="6" xfId="0" applyFont="1" applyBorder="1"/>
    <xf numFmtId="0" fontId="5" fillId="2" borderId="12" xfId="0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0" fontId="6" fillId="5" borderId="16" xfId="0" applyFont="1" applyFill="1" applyBorder="1"/>
    <xf numFmtId="0" fontId="6" fillId="5" borderId="17" xfId="0" applyFont="1" applyFill="1" applyBorder="1"/>
    <xf numFmtId="0" fontId="6" fillId="5" borderId="17" xfId="0" applyFont="1" applyFill="1" applyBorder="1" applyAlignment="1">
      <alignment vertical="center"/>
    </xf>
    <xf numFmtId="0" fontId="6" fillId="5" borderId="0" xfId="0" applyFont="1" applyFill="1" applyAlignment="1">
      <alignment horizontal="center"/>
    </xf>
    <xf numFmtId="0" fontId="6" fillId="5" borderId="1" xfId="0" applyFont="1" applyFill="1" applyBorder="1"/>
    <xf numFmtId="0" fontId="6" fillId="5" borderId="11" xfId="0" applyFont="1" applyFill="1" applyBorder="1"/>
    <xf numFmtId="0" fontId="6" fillId="5" borderId="11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7" fillId="6" borderId="0" xfId="0" applyFont="1" applyFill="1" applyAlignment="1">
      <alignment vertical="top"/>
    </xf>
    <xf numFmtId="0" fontId="2" fillId="7" borderId="6" xfId="0" applyFont="1" applyFill="1" applyBorder="1" applyAlignment="1">
      <alignment horizontal="center"/>
    </xf>
    <xf numFmtId="0" fontId="2" fillId="3" borderId="14" xfId="0" applyFont="1" applyFill="1" applyBorder="1" applyAlignment="1" applyProtection="1">
      <alignment horizontal="center"/>
      <protection locked="0"/>
    </xf>
    <xf numFmtId="9" fontId="5" fillId="3" borderId="12" xfId="2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vertical="center"/>
    </xf>
    <xf numFmtId="0" fontId="5" fillId="6" borderId="0" xfId="0" applyFont="1" applyFill="1" applyAlignment="1">
      <alignment horizontal="center"/>
    </xf>
    <xf numFmtId="0" fontId="6" fillId="5" borderId="19" xfId="0" applyFont="1" applyFill="1" applyBorder="1"/>
    <xf numFmtId="0" fontId="6" fillId="5" borderId="20" xfId="0" applyFont="1" applyFill="1" applyBorder="1"/>
    <xf numFmtId="0" fontId="6" fillId="5" borderId="20" xfId="0" applyFont="1" applyFill="1" applyBorder="1" applyAlignment="1">
      <alignment vertical="center"/>
    </xf>
    <xf numFmtId="0" fontId="9" fillId="0" borderId="9" xfId="0" applyFont="1" applyBorder="1" applyAlignment="1">
      <alignment horizontal="center"/>
    </xf>
    <xf numFmtId="0" fontId="7" fillId="0" borderId="0" xfId="0" applyFont="1" applyAlignment="1">
      <alignment vertical="top"/>
    </xf>
    <xf numFmtId="9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2" borderId="2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6" fillId="0" borderId="17" xfId="0" applyFont="1" applyBorder="1"/>
    <xf numFmtId="0" fontId="6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6" fillId="5" borderId="0" xfId="0" applyFont="1" applyFill="1" applyAlignment="1">
      <alignment horizontal="center"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6" fillId="5" borderId="22" xfId="0" applyFont="1" applyFill="1" applyBorder="1" applyAlignment="1">
      <alignment horizontal="right"/>
    </xf>
    <xf numFmtId="0" fontId="6" fillId="5" borderId="23" xfId="0" applyFont="1" applyFill="1" applyBorder="1" applyAlignment="1">
      <alignment horizontal="right"/>
    </xf>
    <xf numFmtId="0" fontId="5" fillId="8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7" fillId="6" borderId="17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62" displayName="Tabulka62" ref="G44:G48" totalsRowCount="1" headerRowDxfId="22" dataDxfId="21" totalsRowDxfId="19" tableBorderDxfId="20" totalsRowBorderDxfId="18">
  <autoFilter ref="G44:G47" xr:uid="{00000000-0009-0000-0100-000001000000}"/>
  <tableColumns count="1">
    <tableColumn id="1" xr3:uid="{00000000-0010-0000-0100-000001000000}" name="Vepište ANO, jestli jste držitelem uvedené certifikace" totalsRowFunction="custom" dataDxfId="17" totalsRowDxfId="16">
      <totalsRowFormula>SUBTOTAL(103,Tabulka62[Vepište ANO, jestli jste držitelem uvedené certifikace])*5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ulka74" displayName="Tabulka74" ref="G60:G62" totalsRowCount="1" headerRowDxfId="15" dataDxfId="14" totalsRowDxfId="12" tableBorderDxfId="13" totalsRowBorderDxfId="11">
  <autoFilter ref="G60:G61" xr:uid="{00000000-0009-0000-0100-000003000000}"/>
  <tableColumns count="1">
    <tableColumn id="1" xr3:uid="{00000000-0010-0000-0300-000001000000}" name="Počet bodů" totalsRowFunction="custom" dataDxfId="10" totalsRowDxfId="9">
      <calculatedColumnFormula>E61-F61</calculatedColumnFormula>
      <totalsRowFormula>SUBTOTAL(109,Tabulka74[Počet bodů])*0.5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90D1C5-524F-4CA1-A147-30C25458237F}" name="Tabulka6256" displayName="Tabulka6256" ref="G51:G53" totalsRowCount="1" headerRowDxfId="8" dataDxfId="7" totalsRowDxfId="5" tableBorderDxfId="6" totalsRowBorderDxfId="4">
  <autoFilter ref="G51:G52" xr:uid="{2890D1C5-524F-4CA1-A147-30C25458237F}"/>
  <tableColumns count="1">
    <tableColumn id="1" xr3:uid="{0854DE90-7A40-4B52-AA71-97D0DA6FAC79}" name="Vepište ANO, jestli je splněn tento požadavek*" totalsRowFunction="custom" dataDxfId="3" totalsRowDxfId="2">
      <totalsRowFormula>SUBTOTAL(103,Tabulka6256[Vepište ANO, jestli je splněn tento požadavek*])*20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93"/>
  <sheetViews>
    <sheetView showGridLines="0" tabSelected="1" topLeftCell="A52" zoomScale="85" zoomScaleNormal="85" workbookViewId="0">
      <selection activeCell="F61" sqref="F61"/>
    </sheetView>
  </sheetViews>
  <sheetFormatPr defaultRowHeight="15" x14ac:dyDescent="0.25"/>
  <cols>
    <col min="1" max="1" width="6.5703125" style="1" customWidth="1"/>
    <col min="2" max="2" width="27" customWidth="1"/>
    <col min="3" max="3" width="87.5703125" customWidth="1"/>
    <col min="4" max="4" width="67" customWidth="1"/>
    <col min="5" max="5" width="20.42578125" style="2" customWidth="1"/>
    <col min="6" max="6" width="21.140625" customWidth="1"/>
    <col min="7" max="7" width="43.5703125" customWidth="1"/>
    <col min="8" max="8" width="8.42578125" style="3" customWidth="1"/>
    <col min="9" max="9" width="23.28515625" style="4" customWidth="1"/>
    <col min="10" max="10" width="19.85546875" style="5" customWidth="1"/>
    <col min="11" max="11" width="14.140625" style="6" bestFit="1" customWidth="1"/>
  </cols>
  <sheetData>
    <row r="1" spans="1:9" ht="15.75" thickBot="1" x14ac:dyDescent="0.3">
      <c r="B1" s="5"/>
      <c r="C1" s="3"/>
    </row>
    <row r="2" spans="1:9" ht="45.75" thickBot="1" x14ac:dyDescent="0.3">
      <c r="A2" s="16">
        <v>1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 t="s">
        <v>7</v>
      </c>
    </row>
    <row r="3" spans="1:9" x14ac:dyDescent="0.25">
      <c r="B3" s="80" t="s">
        <v>72</v>
      </c>
      <c r="C3" s="63" t="s">
        <v>27</v>
      </c>
      <c r="D3" s="10"/>
      <c r="E3" s="81"/>
      <c r="F3" s="11"/>
      <c r="G3" s="12"/>
    </row>
    <row r="4" spans="1:9" x14ac:dyDescent="0.25">
      <c r="B4" s="80"/>
      <c r="C4" s="23" t="s">
        <v>28</v>
      </c>
      <c r="D4" s="64" t="s">
        <v>89</v>
      </c>
      <c r="E4" s="82"/>
      <c r="F4" s="11"/>
      <c r="G4" s="12"/>
    </row>
    <row r="5" spans="1:9" x14ac:dyDescent="0.25">
      <c r="B5" s="80"/>
      <c r="C5" s="9" t="s">
        <v>29</v>
      </c>
      <c r="D5" s="65" t="s">
        <v>97</v>
      </c>
      <c r="E5" s="82"/>
      <c r="F5" s="11"/>
      <c r="G5" s="12"/>
    </row>
    <row r="6" spans="1:9" x14ac:dyDescent="0.25">
      <c r="B6" s="80"/>
      <c r="C6" s="23" t="s">
        <v>30</v>
      </c>
      <c r="D6" s="64" t="s">
        <v>96</v>
      </c>
      <c r="E6" s="82"/>
      <c r="F6" s="11"/>
      <c r="G6" s="12"/>
    </row>
    <row r="7" spans="1:9" x14ac:dyDescent="0.25">
      <c r="B7" s="80"/>
      <c r="C7" s="9" t="s">
        <v>80</v>
      </c>
      <c r="D7" s="65" t="s">
        <v>31</v>
      </c>
      <c r="E7" s="82"/>
      <c r="F7" s="11"/>
      <c r="G7" s="12"/>
    </row>
    <row r="8" spans="1:9" x14ac:dyDescent="0.25">
      <c r="B8" s="80"/>
      <c r="C8" s="9" t="s">
        <v>32</v>
      </c>
      <c r="D8" s="65" t="s">
        <v>90</v>
      </c>
      <c r="E8" s="82"/>
      <c r="F8" s="11"/>
      <c r="G8" s="17"/>
    </row>
    <row r="9" spans="1:9" x14ac:dyDescent="0.25">
      <c r="B9" s="80"/>
      <c r="C9" s="23" t="s">
        <v>33</v>
      </c>
      <c r="D9" s="64" t="s">
        <v>91</v>
      </c>
      <c r="E9" s="82"/>
      <c r="F9" s="11"/>
      <c r="G9" s="17"/>
    </row>
    <row r="10" spans="1:9" x14ac:dyDescent="0.25">
      <c r="B10" s="80"/>
      <c r="C10" s="9" t="s">
        <v>34</v>
      </c>
      <c r="D10" s="66" t="s">
        <v>90</v>
      </c>
      <c r="E10" s="82"/>
      <c r="F10" s="11"/>
      <c r="G10" s="17"/>
    </row>
    <row r="11" spans="1:9" x14ac:dyDescent="0.25">
      <c r="B11" s="80"/>
      <c r="C11" s="24" t="s">
        <v>98</v>
      </c>
      <c r="D11" s="65" t="s">
        <v>35</v>
      </c>
      <c r="E11" s="82"/>
      <c r="F11" s="11"/>
      <c r="G11" s="17"/>
    </row>
    <row r="12" spans="1:9" x14ac:dyDescent="0.25">
      <c r="B12" s="80"/>
      <c r="C12" s="24" t="s">
        <v>36</v>
      </c>
      <c r="D12" s="65" t="s">
        <v>8</v>
      </c>
      <c r="E12" s="82"/>
      <c r="F12" s="11"/>
      <c r="G12" s="17"/>
    </row>
    <row r="13" spans="1:9" x14ac:dyDescent="0.25">
      <c r="B13" s="80"/>
      <c r="C13" s="9" t="s">
        <v>37</v>
      </c>
      <c r="D13" s="65" t="s">
        <v>38</v>
      </c>
      <c r="E13" s="82"/>
      <c r="F13" s="11"/>
      <c r="G13" s="17"/>
    </row>
    <row r="14" spans="1:9" x14ac:dyDescent="0.25">
      <c r="B14" s="80"/>
      <c r="C14" s="23" t="s">
        <v>39</v>
      </c>
      <c r="D14" s="65" t="s">
        <v>40</v>
      </c>
      <c r="E14" s="82"/>
      <c r="F14" s="11"/>
      <c r="G14" s="17"/>
    </row>
    <row r="15" spans="1:9" x14ac:dyDescent="0.25">
      <c r="B15" s="80"/>
      <c r="C15" s="9" t="s">
        <v>82</v>
      </c>
      <c r="D15" s="65" t="s">
        <v>81</v>
      </c>
      <c r="E15" s="82"/>
      <c r="F15" s="11"/>
      <c r="G15" s="17"/>
    </row>
    <row r="16" spans="1:9" x14ac:dyDescent="0.25">
      <c r="B16" s="80"/>
      <c r="C16" s="9" t="s">
        <v>41</v>
      </c>
      <c r="D16" s="65" t="s">
        <v>42</v>
      </c>
      <c r="E16" s="82"/>
      <c r="F16" s="11"/>
      <c r="G16" s="17"/>
    </row>
    <row r="17" spans="2:7" x14ac:dyDescent="0.25">
      <c r="B17" s="80"/>
      <c r="C17" s="23" t="s">
        <v>43</v>
      </c>
      <c r="D17" s="65" t="s">
        <v>44</v>
      </c>
      <c r="E17" s="82"/>
      <c r="F17" s="11"/>
      <c r="G17" s="17"/>
    </row>
    <row r="18" spans="2:7" x14ac:dyDescent="0.25">
      <c r="B18" s="80"/>
      <c r="C18" s="23" t="s">
        <v>45</v>
      </c>
      <c r="D18" s="65" t="s">
        <v>8</v>
      </c>
      <c r="E18" s="82"/>
      <c r="F18" s="11"/>
      <c r="G18" s="17"/>
    </row>
    <row r="19" spans="2:7" x14ac:dyDescent="0.25">
      <c r="B19" s="80"/>
      <c r="C19" s="9" t="s">
        <v>46</v>
      </c>
      <c r="D19" s="65" t="s">
        <v>8</v>
      </c>
      <c r="E19" s="82"/>
      <c r="F19" s="11"/>
      <c r="G19" s="17"/>
    </row>
    <row r="20" spans="2:7" x14ac:dyDescent="0.25">
      <c r="B20" s="80"/>
      <c r="C20" s="9" t="s">
        <v>47</v>
      </c>
      <c r="D20" s="65" t="s">
        <v>8</v>
      </c>
      <c r="E20" s="82"/>
      <c r="F20" s="11"/>
      <c r="G20" s="17"/>
    </row>
    <row r="21" spans="2:7" x14ac:dyDescent="0.25">
      <c r="B21" s="80"/>
      <c r="C21" s="9" t="s">
        <v>48</v>
      </c>
      <c r="D21" s="65" t="s">
        <v>49</v>
      </c>
      <c r="E21" s="82"/>
      <c r="F21" s="11"/>
      <c r="G21" s="17"/>
    </row>
    <row r="22" spans="2:7" x14ac:dyDescent="0.25">
      <c r="B22" s="80"/>
      <c r="C22" s="9" t="s">
        <v>50</v>
      </c>
      <c r="D22" s="65" t="s">
        <v>51</v>
      </c>
      <c r="E22" s="82"/>
      <c r="F22" s="11"/>
      <c r="G22" s="17"/>
    </row>
    <row r="23" spans="2:7" x14ac:dyDescent="0.25">
      <c r="B23" s="80"/>
      <c r="C23" s="9" t="s">
        <v>52</v>
      </c>
      <c r="D23" s="65" t="s">
        <v>53</v>
      </c>
      <c r="E23" s="82"/>
      <c r="F23" s="11"/>
      <c r="G23" s="17"/>
    </row>
    <row r="24" spans="2:7" x14ac:dyDescent="0.25">
      <c r="B24" s="80"/>
      <c r="C24" s="9" t="s">
        <v>54</v>
      </c>
      <c r="D24" s="65" t="s">
        <v>55</v>
      </c>
      <c r="E24" s="82"/>
      <c r="F24" s="11"/>
      <c r="G24" s="17"/>
    </row>
    <row r="25" spans="2:7" x14ac:dyDescent="0.25">
      <c r="B25" s="80"/>
      <c r="C25" s="9" t="s">
        <v>56</v>
      </c>
      <c r="D25" s="65" t="s">
        <v>57</v>
      </c>
      <c r="E25" s="82"/>
      <c r="F25" s="11"/>
      <c r="G25" s="17"/>
    </row>
    <row r="26" spans="2:7" x14ac:dyDescent="0.25">
      <c r="B26" s="80"/>
      <c r="C26" s="9" t="s">
        <v>58</v>
      </c>
      <c r="D26" s="65" t="s">
        <v>59</v>
      </c>
      <c r="E26" s="82"/>
      <c r="F26" s="11"/>
      <c r="G26" s="17"/>
    </row>
    <row r="27" spans="2:7" x14ac:dyDescent="0.25">
      <c r="B27" s="80"/>
      <c r="C27" s="9" t="s">
        <v>60</v>
      </c>
      <c r="D27" s="65" t="s">
        <v>61</v>
      </c>
      <c r="E27" s="82"/>
      <c r="F27" s="11"/>
      <c r="G27" s="17"/>
    </row>
    <row r="28" spans="2:7" x14ac:dyDescent="0.25">
      <c r="B28" s="80"/>
      <c r="C28" s="9" t="s">
        <v>76</v>
      </c>
      <c r="D28" s="65" t="s">
        <v>77</v>
      </c>
      <c r="E28" s="82"/>
      <c r="F28" s="11"/>
      <c r="G28" s="17"/>
    </row>
    <row r="29" spans="2:7" x14ac:dyDescent="0.25">
      <c r="B29" s="80"/>
      <c r="C29" s="9" t="s">
        <v>78</v>
      </c>
      <c r="D29" s="65" t="s">
        <v>79</v>
      </c>
      <c r="E29" s="82"/>
      <c r="F29" s="11"/>
      <c r="G29" s="17"/>
    </row>
    <row r="30" spans="2:7" x14ac:dyDescent="0.25">
      <c r="B30" s="80"/>
      <c r="C30" s="25" t="s">
        <v>62</v>
      </c>
      <c r="D30" s="65"/>
      <c r="E30" s="82"/>
      <c r="F30" s="11"/>
      <c r="G30" s="17"/>
    </row>
    <row r="31" spans="2:7" x14ac:dyDescent="0.25">
      <c r="B31" s="80"/>
      <c r="C31" s="9" t="s">
        <v>63</v>
      </c>
      <c r="D31" s="65" t="s">
        <v>8</v>
      </c>
      <c r="E31" s="82"/>
      <c r="F31" s="11"/>
      <c r="G31" s="17"/>
    </row>
    <row r="32" spans="2:7" x14ac:dyDescent="0.25">
      <c r="B32" s="80"/>
      <c r="C32" s="9" t="s">
        <v>64</v>
      </c>
      <c r="D32" s="65" t="s">
        <v>8</v>
      </c>
      <c r="E32" s="82"/>
      <c r="F32" s="11"/>
      <c r="G32" s="17"/>
    </row>
    <row r="33" spans="1:9" x14ac:dyDescent="0.25">
      <c r="B33" s="80"/>
      <c r="C33" s="9" t="s">
        <v>65</v>
      </c>
      <c r="D33" s="65" t="s">
        <v>66</v>
      </c>
      <c r="E33" s="82"/>
      <c r="F33" s="11"/>
      <c r="G33" s="17"/>
    </row>
    <row r="34" spans="1:9" ht="30" x14ac:dyDescent="0.25">
      <c r="B34" s="80"/>
      <c r="C34" s="9" t="s">
        <v>67</v>
      </c>
      <c r="D34" s="65" t="s">
        <v>68</v>
      </c>
      <c r="E34" s="82"/>
      <c r="F34" s="11"/>
      <c r="G34" s="17"/>
    </row>
    <row r="35" spans="1:9" x14ac:dyDescent="0.25">
      <c r="B35" s="80"/>
      <c r="C35" s="9" t="s">
        <v>69</v>
      </c>
      <c r="D35" s="65" t="s">
        <v>8</v>
      </c>
      <c r="E35" s="82"/>
      <c r="F35" s="11"/>
      <c r="G35" s="17"/>
    </row>
    <row r="36" spans="1:9" x14ac:dyDescent="0.25">
      <c r="B36" s="80"/>
      <c r="C36" s="9" t="s">
        <v>70</v>
      </c>
      <c r="D36" s="65" t="s">
        <v>8</v>
      </c>
      <c r="E36" s="82"/>
      <c r="F36" s="11"/>
      <c r="G36" s="17"/>
    </row>
    <row r="37" spans="1:9" ht="15.75" thickBot="1" x14ac:dyDescent="0.3">
      <c r="B37" s="80"/>
      <c r="C37" s="9" t="s">
        <v>71</v>
      </c>
      <c r="D37" s="65" t="s">
        <v>8</v>
      </c>
      <c r="E37" s="82"/>
      <c r="F37" s="11"/>
      <c r="G37" s="17"/>
    </row>
    <row r="38" spans="1:9" ht="15.75" thickBot="1" x14ac:dyDescent="0.3">
      <c r="B38" s="18" t="s">
        <v>9</v>
      </c>
      <c r="C38" s="19"/>
      <c r="D38" s="19"/>
      <c r="E38" s="20"/>
      <c r="F38" s="13">
        <v>0</v>
      </c>
      <c r="G38" s="21"/>
      <c r="H38" s="14">
        <v>1</v>
      </c>
      <c r="I38" s="15">
        <f>+H38*F38</f>
        <v>0</v>
      </c>
    </row>
    <row r="39" spans="1:9" x14ac:dyDescent="0.25">
      <c r="A39" s="22"/>
      <c r="B39" t="s">
        <v>10</v>
      </c>
      <c r="C39" s="5"/>
      <c r="D39" s="5"/>
      <c r="F39" s="5"/>
      <c r="G39" s="5"/>
    </row>
    <row r="40" spans="1:9" x14ac:dyDescent="0.25">
      <c r="B40" t="s">
        <v>11</v>
      </c>
    </row>
    <row r="41" spans="1:9" x14ac:dyDescent="0.25">
      <c r="B41" t="s">
        <v>12</v>
      </c>
    </row>
    <row r="42" spans="1:9" ht="15.75" thickBot="1" x14ac:dyDescent="0.3">
      <c r="B42" t="s">
        <v>20</v>
      </c>
    </row>
    <row r="43" spans="1:9" ht="19.5" thickBot="1" x14ac:dyDescent="0.3">
      <c r="B43" s="70" t="s">
        <v>15</v>
      </c>
      <c r="C43" s="70"/>
      <c r="D43" s="70"/>
      <c r="E43" s="70"/>
      <c r="F43" s="70"/>
      <c r="G43" s="70"/>
    </row>
    <row r="44" spans="1:9" ht="37.5" x14ac:dyDescent="0.3">
      <c r="B44" s="28" t="s">
        <v>25</v>
      </c>
      <c r="C44" s="29"/>
      <c r="D44" s="29"/>
      <c r="E44" s="30"/>
      <c r="F44" s="29"/>
      <c r="G44" s="62" t="s">
        <v>26</v>
      </c>
    </row>
    <row r="45" spans="1:9" ht="18.95" customHeight="1" x14ac:dyDescent="0.25">
      <c r="B45" s="78" t="s">
        <v>73</v>
      </c>
      <c r="C45" s="79"/>
      <c r="D45" s="79"/>
      <c r="E45" s="79"/>
      <c r="F45" s="73"/>
      <c r="G45" s="39"/>
    </row>
    <row r="46" spans="1:9" ht="18.95" customHeight="1" x14ac:dyDescent="0.25">
      <c r="B46" s="78" t="s">
        <v>74</v>
      </c>
      <c r="C46" s="79"/>
      <c r="D46" s="79"/>
      <c r="E46" s="79"/>
      <c r="F46" s="73"/>
      <c r="G46" s="39"/>
    </row>
    <row r="47" spans="1:9" ht="18.95" customHeight="1" thickBot="1" x14ac:dyDescent="0.3">
      <c r="B47" s="78" t="s">
        <v>75</v>
      </c>
      <c r="C47" s="79"/>
      <c r="D47" s="79"/>
      <c r="E47" s="79"/>
      <c r="F47" s="73"/>
      <c r="G47" s="39"/>
    </row>
    <row r="48" spans="1:9" ht="19.5" thickBot="1" x14ac:dyDescent="0.35">
      <c r="B48" s="32" t="s">
        <v>16</v>
      </c>
      <c r="C48" s="33"/>
      <c r="D48" s="33"/>
      <c r="E48" s="34"/>
      <c r="F48" s="33"/>
      <c r="G48" s="35">
        <f>SUBTOTAL(103,Tabulka62[Vepište ANO, jestli jste držitelem uvedené certifikace])*5</f>
        <v>0</v>
      </c>
    </row>
    <row r="49" spans="2:7" ht="18.75" x14ac:dyDescent="0.3">
      <c r="B49" s="37" t="s">
        <v>99</v>
      </c>
      <c r="C49" s="45"/>
      <c r="D49" s="45"/>
      <c r="E49" s="46"/>
      <c r="F49" s="45"/>
      <c r="G49" s="47"/>
    </row>
    <row r="50" spans="2:7" ht="15.75" thickBot="1" x14ac:dyDescent="0.3"/>
    <row r="51" spans="2:7" ht="37.5" x14ac:dyDescent="0.3">
      <c r="B51" s="28" t="s">
        <v>83</v>
      </c>
      <c r="C51" s="29"/>
      <c r="D51" s="29"/>
      <c r="E51" s="30"/>
      <c r="F51" s="29"/>
      <c r="G51" s="62" t="s">
        <v>84</v>
      </c>
    </row>
    <row r="52" spans="2:7" ht="18.95" customHeight="1" thickBot="1" x14ac:dyDescent="0.3">
      <c r="B52" s="78" t="s">
        <v>86</v>
      </c>
      <c r="C52" s="79"/>
      <c r="D52" s="79"/>
      <c r="E52" s="79"/>
      <c r="F52" s="73"/>
      <c r="G52" s="39"/>
    </row>
    <row r="53" spans="2:7" ht="19.5" thickBot="1" x14ac:dyDescent="0.35">
      <c r="B53" s="32" t="s">
        <v>16</v>
      </c>
      <c r="C53" s="33"/>
      <c r="D53" s="33"/>
      <c r="E53" s="34"/>
      <c r="F53" s="33"/>
      <c r="G53" s="35">
        <f>SUBTOTAL(103,Tabulka6256[Vepište ANO, jestli je splněn tento požadavek*])*20</f>
        <v>0</v>
      </c>
    </row>
    <row r="54" spans="2:7" ht="18.75" x14ac:dyDescent="0.3">
      <c r="B54" s="37" t="s">
        <v>100</v>
      </c>
      <c r="C54" s="45"/>
      <c r="D54" s="45"/>
      <c r="E54" s="46"/>
      <c r="F54" s="45"/>
      <c r="G54" s="47"/>
    </row>
    <row r="56" spans="2:7" ht="19.5" thickBot="1" x14ac:dyDescent="0.35">
      <c r="C56" s="42"/>
      <c r="D56" s="42"/>
      <c r="E56" s="43"/>
      <c r="F56" s="42"/>
      <c r="G56" s="52"/>
    </row>
    <row r="57" spans="2:7" ht="19.5" thickBot="1" x14ac:dyDescent="0.35">
      <c r="B57" s="32" t="s">
        <v>85</v>
      </c>
      <c r="C57" s="33"/>
      <c r="D57" s="33"/>
      <c r="E57" s="34"/>
      <c r="F57" s="33"/>
      <c r="G57" s="36">
        <f>+Tabulka62[[#Totals],[Vepište ANO, jestli jste držitelem uvedené certifikace]]+Tabulka6256[[#Totals],[Vepište ANO, jestli je splněn tento požadavek*]]</f>
        <v>0</v>
      </c>
    </row>
    <row r="58" spans="2:7" ht="19.5" thickBot="1" x14ac:dyDescent="0.35">
      <c r="B58" s="59"/>
      <c r="C58" s="59"/>
      <c r="D58" s="59"/>
      <c r="E58" s="60"/>
      <c r="F58" s="59"/>
      <c r="G58" s="61"/>
    </row>
    <row r="59" spans="2:7" ht="19.5" thickBot="1" x14ac:dyDescent="0.3">
      <c r="B59" s="70" t="s">
        <v>21</v>
      </c>
      <c r="C59" s="70"/>
      <c r="D59" s="70"/>
      <c r="E59" s="70"/>
      <c r="F59" s="70"/>
      <c r="G59" s="70"/>
    </row>
    <row r="60" spans="2:7" ht="18.75" x14ac:dyDescent="0.3">
      <c r="B60" s="28" t="s">
        <v>17</v>
      </c>
      <c r="C60" s="29"/>
      <c r="D60" s="29"/>
      <c r="E60" s="68" t="s">
        <v>88</v>
      </c>
      <c r="F60" s="69"/>
      <c r="G60" s="31" t="s">
        <v>16</v>
      </c>
    </row>
    <row r="61" spans="2:7" ht="18.95" customHeight="1" thickBot="1" x14ac:dyDescent="0.3">
      <c r="B61" s="73" t="s">
        <v>22</v>
      </c>
      <c r="C61" s="74"/>
      <c r="D61" s="74"/>
      <c r="E61" s="51">
        <v>60</v>
      </c>
      <c r="F61" s="39">
        <v>60</v>
      </c>
      <c r="G61" s="58">
        <f>E61-F61</f>
        <v>0</v>
      </c>
    </row>
    <row r="62" spans="2:7" ht="19.5" thickBot="1" x14ac:dyDescent="0.35">
      <c r="B62" s="48" t="s">
        <v>16</v>
      </c>
      <c r="C62" s="49"/>
      <c r="D62" s="49"/>
      <c r="E62" s="50"/>
      <c r="F62" s="33"/>
      <c r="G62" s="35">
        <f>SUBTOTAL(109,Tabulka74[Počet bodů])*0.5</f>
        <v>0</v>
      </c>
    </row>
    <row r="63" spans="2:7" ht="30.75" customHeight="1" x14ac:dyDescent="0.25">
      <c r="B63" s="75" t="s">
        <v>101</v>
      </c>
      <c r="C63" s="75"/>
      <c r="D63" s="75"/>
      <c r="E63" s="75"/>
      <c r="F63" s="75"/>
      <c r="G63" s="75"/>
    </row>
    <row r="64" spans="2:7" ht="19.5" thickBot="1" x14ac:dyDescent="0.35">
      <c r="B64" s="52"/>
      <c r="C64" s="42"/>
      <c r="D64" s="42"/>
      <c r="E64" s="43"/>
      <c r="F64" s="42"/>
      <c r="G64" s="44"/>
    </row>
    <row r="65" spans="1:7" ht="19.5" thickBot="1" x14ac:dyDescent="0.35">
      <c r="B65" s="32" t="s">
        <v>87</v>
      </c>
      <c r="C65" s="33"/>
      <c r="D65" s="33"/>
      <c r="E65" s="34"/>
      <c r="F65" s="33"/>
      <c r="G65" s="36">
        <f>+Tabulka74[[#Totals],[Počet bodů]]</f>
        <v>0</v>
      </c>
    </row>
    <row r="68" spans="1:7" ht="19.5" thickBot="1" x14ac:dyDescent="0.35">
      <c r="B68" s="42"/>
      <c r="C68" s="42"/>
      <c r="D68" s="42"/>
      <c r="E68" s="43"/>
      <c r="F68" s="42"/>
      <c r="G68" s="44"/>
    </row>
    <row r="69" spans="1:7" ht="19.5" thickBot="1" x14ac:dyDescent="0.3">
      <c r="A69" s="76" t="s">
        <v>14</v>
      </c>
      <c r="B69" s="77"/>
      <c r="C69" s="77"/>
      <c r="D69" s="27">
        <f>I38</f>
        <v>0</v>
      </c>
      <c r="E69" s="55"/>
      <c r="F69" s="26" t="s">
        <v>13</v>
      </c>
      <c r="G69" s="40">
        <v>0</v>
      </c>
    </row>
    <row r="70" spans="1:7" ht="19.5" thickBot="1" x14ac:dyDescent="0.3">
      <c r="A70" s="71" t="s">
        <v>23</v>
      </c>
      <c r="B70" s="72"/>
      <c r="C70" s="72"/>
      <c r="D70" s="57">
        <f>+G57</f>
        <v>0</v>
      </c>
      <c r="E70" s="56"/>
      <c r="F70" s="54"/>
      <c r="G70" s="53"/>
    </row>
    <row r="71" spans="1:7" ht="19.5" thickBot="1" x14ac:dyDescent="0.35">
      <c r="A71" s="71" t="s">
        <v>24</v>
      </c>
      <c r="B71" s="72"/>
      <c r="C71" s="72"/>
      <c r="D71" s="57">
        <f>+Tabulka74[[#Totals],[Počet bodů]]</f>
        <v>0</v>
      </c>
      <c r="E71" s="43"/>
      <c r="F71" s="42"/>
      <c r="G71" s="44"/>
    </row>
    <row r="72" spans="1:7" ht="18.75" x14ac:dyDescent="0.3">
      <c r="B72" s="42"/>
      <c r="C72" s="42"/>
      <c r="D72" s="42"/>
      <c r="E72" s="43"/>
      <c r="F72" s="42"/>
      <c r="G72" s="44"/>
    </row>
    <row r="73" spans="1:7" x14ac:dyDescent="0.25">
      <c r="B73" s="38" t="s">
        <v>18</v>
      </c>
      <c r="C73" s="38" t="s">
        <v>19</v>
      </c>
    </row>
    <row r="74" spans="1:7" x14ac:dyDescent="0.25">
      <c r="B74" s="41"/>
      <c r="C74" s="41"/>
    </row>
    <row r="75" spans="1:7" x14ac:dyDescent="0.25">
      <c r="B75" s="41"/>
      <c r="C75" s="41"/>
    </row>
    <row r="76" spans="1:7" x14ac:dyDescent="0.25">
      <c r="B76" s="41"/>
      <c r="C76" s="41"/>
    </row>
    <row r="77" spans="1:7" x14ac:dyDescent="0.25">
      <c r="B77" s="41"/>
      <c r="C77" s="41"/>
    </row>
    <row r="78" spans="1:7" x14ac:dyDescent="0.25">
      <c r="B78" s="41"/>
      <c r="C78" s="41"/>
    </row>
    <row r="79" spans="1:7" x14ac:dyDescent="0.25">
      <c r="B79" s="41"/>
      <c r="C79" s="41"/>
    </row>
    <row r="80" spans="1:7" x14ac:dyDescent="0.25">
      <c r="B80" s="41"/>
      <c r="C80" s="41"/>
    </row>
    <row r="81" spans="2:5" x14ac:dyDescent="0.25">
      <c r="B81" s="41"/>
      <c r="C81" s="41"/>
    </row>
    <row r="82" spans="2:5" x14ac:dyDescent="0.25">
      <c r="B82" s="41"/>
      <c r="C82" s="41"/>
    </row>
    <row r="83" spans="2:5" x14ac:dyDescent="0.25">
      <c r="B83" s="41"/>
      <c r="C83" s="41"/>
    </row>
    <row r="84" spans="2:5" x14ac:dyDescent="0.25">
      <c r="E84"/>
    </row>
    <row r="85" spans="2:5" x14ac:dyDescent="0.25">
      <c r="E85"/>
    </row>
    <row r="86" spans="2:5" x14ac:dyDescent="0.25">
      <c r="B86" s="38" t="s">
        <v>92</v>
      </c>
      <c r="C86" s="38" t="s">
        <v>93</v>
      </c>
      <c r="E86"/>
    </row>
    <row r="87" spans="2:5" x14ac:dyDescent="0.25">
      <c r="B87" s="67" t="s">
        <v>94</v>
      </c>
      <c r="C87" s="67" t="s">
        <v>95</v>
      </c>
      <c r="E87"/>
    </row>
    <row r="88" spans="2:5" x14ac:dyDescent="0.25">
      <c r="E88"/>
    </row>
    <row r="89" spans="2:5" x14ac:dyDescent="0.25">
      <c r="E89"/>
    </row>
    <row r="90" spans="2:5" x14ac:dyDescent="0.25">
      <c r="E90"/>
    </row>
    <row r="91" spans="2:5" x14ac:dyDescent="0.25">
      <c r="E91"/>
    </row>
    <row r="92" spans="2:5" x14ac:dyDescent="0.25">
      <c r="E92"/>
    </row>
    <row r="93" spans="2:5" x14ac:dyDescent="0.25">
      <c r="E93"/>
    </row>
  </sheetData>
  <mergeCells count="14">
    <mergeCell ref="B52:F52"/>
    <mergeCell ref="B47:F47"/>
    <mergeCell ref="B3:B37"/>
    <mergeCell ref="E3:E37"/>
    <mergeCell ref="B43:G43"/>
    <mergeCell ref="B45:F45"/>
    <mergeCell ref="B46:F46"/>
    <mergeCell ref="E60:F60"/>
    <mergeCell ref="B59:G59"/>
    <mergeCell ref="A71:C71"/>
    <mergeCell ref="A70:C70"/>
    <mergeCell ref="B61:D61"/>
    <mergeCell ref="B63:G63"/>
    <mergeCell ref="A69:C69"/>
  </mergeCells>
  <conditionalFormatting sqref="G61">
    <cfRule type="cellIs" dxfId="1" priority="3" operator="lessThan">
      <formula>0</formula>
    </cfRule>
    <cfRule type="cellIs" dxfId="0" priority="6" operator="greaterThan">
      <formula>20</formula>
    </cfRule>
  </conditionalFormatting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Bohumil Hradecký</cp:lastModifiedBy>
  <dcterms:created xsi:type="dcterms:W3CDTF">2023-12-08T07:11:46Z</dcterms:created>
  <dcterms:modified xsi:type="dcterms:W3CDTF">2024-11-07T11:17:09Z</dcterms:modified>
</cp:coreProperties>
</file>