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acovní\01 Veřejné zakázky UK\OVaV\01 Audity projektů mezinárodní výzkumné spolupráce\"/>
    </mc:Choice>
  </mc:AlternateContent>
  <xr:revisionPtr revIDLastSave="0" documentId="13_ncr:1_{1650C1BB-929F-49E7-85DE-8A06EB977D4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 AUDIT" sheetId="3" r:id="rId1"/>
    <sheet name="List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3" l="1"/>
  <c r="S7" i="3" s="1"/>
  <c r="R40" i="3"/>
  <c r="S40" i="3" s="1"/>
  <c r="R39" i="3"/>
  <c r="S39" i="3" s="1"/>
  <c r="R38" i="3"/>
  <c r="S38" i="3" s="1"/>
  <c r="R37" i="3"/>
  <c r="S37" i="3" s="1"/>
  <c r="R36" i="3"/>
  <c r="S36" i="3" s="1"/>
  <c r="R35" i="3"/>
  <c r="S35" i="3" s="1"/>
  <c r="R34" i="3"/>
  <c r="S34" i="3" s="1"/>
  <c r="R33" i="3"/>
  <c r="S33" i="3" s="1"/>
  <c r="R32" i="3"/>
  <c r="S32" i="3" s="1"/>
  <c r="R31" i="3"/>
  <c r="S31" i="3" s="1"/>
  <c r="R30" i="3"/>
  <c r="S30" i="3" s="1"/>
  <c r="R29" i="3"/>
  <c r="S29" i="3" s="1"/>
  <c r="R28" i="3"/>
  <c r="S28" i="3" s="1"/>
  <c r="R27" i="3"/>
  <c r="S27" i="3" s="1"/>
  <c r="R26" i="3"/>
  <c r="S26" i="3" s="1"/>
  <c r="R25" i="3"/>
  <c r="S25" i="3" s="1"/>
  <c r="R24" i="3"/>
  <c r="S24" i="3" s="1"/>
  <c r="R23" i="3"/>
  <c r="S23" i="3" s="1"/>
  <c r="R22" i="3"/>
  <c r="S22" i="3" s="1"/>
  <c r="R21" i="3"/>
  <c r="S21" i="3" s="1"/>
  <c r="R20" i="3"/>
  <c r="S20" i="3" s="1"/>
  <c r="R19" i="3"/>
  <c r="S19" i="3" s="1"/>
  <c r="R18" i="3"/>
  <c r="S18" i="3" s="1"/>
  <c r="R17" i="3"/>
  <c r="S17" i="3" s="1"/>
  <c r="R16" i="3"/>
  <c r="S16" i="3" s="1"/>
  <c r="R15" i="3"/>
  <c r="S15" i="3" s="1"/>
  <c r="R14" i="3"/>
  <c r="S14" i="3" s="1"/>
  <c r="R13" i="3"/>
  <c r="S13" i="3" s="1"/>
  <c r="R12" i="3"/>
  <c r="S12" i="3" s="1"/>
  <c r="R11" i="3"/>
  <c r="S11" i="3" s="1"/>
  <c r="R10" i="3"/>
  <c r="S10" i="3" s="1"/>
  <c r="R9" i="3"/>
  <c r="S9" i="3" s="1"/>
  <c r="R8" i="3"/>
  <c r="S8" i="3" s="1"/>
  <c r="R6" i="3"/>
  <c r="S6" i="3" s="1"/>
  <c r="R5" i="3"/>
  <c r="S5" i="3" s="1"/>
  <c r="Q41" i="3"/>
  <c r="S41" i="3" l="1"/>
  <c r="R41" i="3"/>
</calcChain>
</file>

<file path=xl/sharedStrings.xml><?xml version="1.0" encoding="utf-8"?>
<sst xmlns="http://schemas.openxmlformats.org/spreadsheetml/2006/main" count="228" uniqueCount="150">
  <si>
    <t>Položkový rozpočet</t>
  </si>
  <si>
    <t>Název projektu</t>
  </si>
  <si>
    <t>Akronym projektu</t>
  </si>
  <si>
    <t>Číslo grantové dohody</t>
  </si>
  <si>
    <t>Zahájení projektu</t>
  </si>
  <si>
    <t>Ukončení projektu</t>
  </si>
  <si>
    <t>Rámcový program</t>
  </si>
  <si>
    <t>Pracovní program</t>
  </si>
  <si>
    <t>Rozpočet projektu
v EUR</t>
  </si>
  <si>
    <t>Doba trvání projektu</t>
  </si>
  <si>
    <t>Počet zaměstnaných osob</t>
  </si>
  <si>
    <t>Kontaktní osoba projektu</t>
  </si>
  <si>
    <t>Email kontaktní osoby projektu</t>
  </si>
  <si>
    <t>Požadovaný výstup auditora</t>
  </si>
  <si>
    <t>Termín odevzdání výstupu auditora</t>
  </si>
  <si>
    <t>Nabídková cena v Kč bez DPH</t>
  </si>
  <si>
    <t>CHARLES University Programme for Sustainable Goals, Training, Openness, and Novelty in Research</t>
  </si>
  <si>
    <t>CHARLESTON</t>
  </si>
  <si>
    <t>31.12.2029</t>
  </si>
  <si>
    <t>HE</t>
  </si>
  <si>
    <t>HORIZON-MSCA-COFUND-2023</t>
  </si>
  <si>
    <t>Adéla Jiroudková</t>
  </si>
  <si>
    <t>adela.jiroudkova@ruk.cuni.cz</t>
  </si>
  <si>
    <t>Průběžná zpráva</t>
  </si>
  <si>
    <t>Závěrečná zpráva</t>
  </si>
  <si>
    <t>From one closed door to another: Cumulative discrimination and prejudice against marginalised groups in Europe</t>
  </si>
  <si>
    <t>EQUALSTRENGTH</t>
  </si>
  <si>
    <t>31. 3. 2026</t>
  </si>
  <si>
    <t>HORIZON-CL2-2022-TRANSFORMATIONS-01</t>
  </si>
  <si>
    <t>Jitka Šrejberová</t>
  </si>
  <si>
    <t>srejberj@prf.cuni.cz</t>
  </si>
  <si>
    <t>Analyzing and Exploiting Inexactness in Exascale Matrix Computations</t>
  </si>
  <si>
    <t>inEXASCALE</t>
  </si>
  <si>
    <t>29.2.2028</t>
  </si>
  <si>
    <t>HORIZON ERC Grants</t>
  </si>
  <si>
    <t>Pavla Kučerová</t>
  </si>
  <si>
    <t>pavla.kucerova@matfyz.cuni.cz</t>
  </si>
  <si>
    <t>Development of innovative proton and neutron therapies with high cancerspecificy by "hijacking" the intracellular chemistry of haem biosynthesis</t>
  </si>
  <si>
    <t>NuCapCure</t>
  </si>
  <si>
    <t>31.7.2028</t>
  </si>
  <si>
    <t>HORIZON EIC Grants</t>
  </si>
  <si>
    <t>Markéta Plantagie Dvořáková
Petra Zagrapanová</t>
  </si>
  <si>
    <t>marketa.dvorakova@lf1.cuni.cz
petra.zagrapanova@lf1.cuni.cz</t>
  </si>
  <si>
    <t>Ways of imagining in children's lives with information texts</t>
  </si>
  <si>
    <t>WONDRE</t>
  </si>
  <si>
    <t>31.8.2029</t>
  </si>
  <si>
    <t>Pavlína Hillerová
Eva Horníčková</t>
  </si>
  <si>
    <t>pavlina.hillerova@fsv.cuni.cz eva.hornickova@fsv.cuni.cz</t>
  </si>
  <si>
    <t xml:space="preserve">Microfoundations of Collective Defence </t>
  </si>
  <si>
    <t>MICROCODE</t>
  </si>
  <si>
    <t>6</t>
  </si>
  <si>
    <t>Whole genome duplication – the gateway to adaptation?</t>
  </si>
  <si>
    <t>Double Adapt</t>
  </si>
  <si>
    <t>30.6.2026</t>
  </si>
  <si>
    <t>H2020</t>
  </si>
  <si>
    <t>Simona Součková</t>
  </si>
  <si>
    <t>simona.souckova@natur.cuni.cz</t>
  </si>
  <si>
    <t>Deep-sea fish vision pushing limits of the vertebrate eye</t>
  </si>
  <si>
    <t>SensingDEEP</t>
  </si>
  <si>
    <t>30.6.2029</t>
  </si>
  <si>
    <t>Towards Sustainable Land-use Strategies in the Context of Climate Change and Biodiversity Challenges in Europe</t>
  </si>
  <si>
    <t>EUROPE-LAND</t>
  </si>
  <si>
    <t>31.5.2027</t>
  </si>
  <si>
    <t>HORIZON-CL5-2022-D1-two-stage</t>
  </si>
  <si>
    <t>Lucie Kupková</t>
  </si>
  <si>
    <t>lucie.kupkova@natur.cuni.cz</t>
  </si>
  <si>
    <t>Community Through Constitution, REsearching how CONstitutions Construct Identityand LEgitimacy in Europe and MENA</t>
  </si>
  <si>
    <t>RECONCILE</t>
  </si>
  <si>
    <t>101171645</t>
  </si>
  <si>
    <t>31.4.2030</t>
  </si>
  <si>
    <t>1 999 784,00 EUR</t>
  </si>
  <si>
    <t>ca 6</t>
  </si>
  <si>
    <t xml:space="preserve">Jana Malucha </t>
  </si>
  <si>
    <t>maluchaj@prf.cuni.cz</t>
  </si>
  <si>
    <t>Open European Family of Large Language Models</t>
  </si>
  <si>
    <t>OpenEuroLLM</t>
  </si>
  <si>
    <t>101195233</t>
  </si>
  <si>
    <t>DIGITAL</t>
  </si>
  <si>
    <t>DIGITAL-2024-AI-06</t>
  </si>
  <si>
    <t>Projekt: 37 457 706,14 EUR</t>
  </si>
  <si>
    <t>36</t>
  </si>
  <si>
    <t>6 až 20</t>
  </si>
  <si>
    <t>Tereza Vojtěchová</t>
  </si>
  <si>
    <t>vojtechova@ufal.mff.cuni.cz</t>
  </si>
  <si>
    <t>UK: 3 814 496,50 EUR</t>
  </si>
  <si>
    <t>Alliance for Language Technologies for the European Union</t>
  </si>
  <si>
    <t>101195344</t>
  </si>
  <si>
    <t>4 až 6</t>
  </si>
  <si>
    <t>(audit nepovinný)</t>
  </si>
  <si>
    <t>High Performance Language Technologies</t>
  </si>
  <si>
    <t>HPLT</t>
  </si>
  <si>
    <t>101070350</t>
  </si>
  <si>
    <t>HORIZON-CL4-2021-DATA-01</t>
  </si>
  <si>
    <t>36-40</t>
  </si>
  <si>
    <t>Advancing FronTier Research In the Arts and hUManities</t>
  </si>
  <si>
    <t>ATRIUM</t>
  </si>
  <si>
    <t>HORIZON-INFRA-2023-SERV-01</t>
  </si>
  <si>
    <t>Projekt: 9 849 493,75 EUR</t>
  </si>
  <si>
    <t>3 až 10</t>
  </si>
  <si>
    <t>Jana Hamrlová</t>
  </si>
  <si>
    <t>hamrlova@ufal.mff.cuni.cz</t>
  </si>
  <si>
    <t>UK:  530 050 EUR</t>
  </si>
  <si>
    <t>Comprehensive solutions of healthcare improvement based on the global Registry of Stroke Care Quality</t>
  </si>
  <si>
    <t>RES-Q PLUS</t>
  </si>
  <si>
    <t>HORIZON-HLTH-2021-TOOL-06</t>
  </si>
  <si>
    <t>Projekt: 7 774 587,50 EUR</t>
  </si>
  <si>
    <t>Petr Polanský</t>
  </si>
  <si>
    <t>polansky@ufal.mff.cuni.cz</t>
  </si>
  <si>
    <t>UK: 622 125 EUR</t>
  </si>
  <si>
    <t>Virtualisation and Multimodal Exploration of Heritage on Nazi Persecution</t>
  </si>
  <si>
    <t>HORIZON-CL2-2021-HERITAGE-01</t>
  </si>
  <si>
    <t>7</t>
  </si>
  <si>
    <t>European Virtual Institute for Research Software Excellence</t>
  </si>
  <si>
    <t>EVERSE</t>
  </si>
  <si>
    <t>HORIZON-INFRA-2023-EOSC-01</t>
  </si>
  <si>
    <t>Projekt: 6 789 468,75 EUR</t>
  </si>
  <si>
    <t>4</t>
  </si>
  <si>
    <t>UK: 412 100 EUR</t>
  </si>
  <si>
    <t>Computational Literary Studies Infrastructure</t>
  </si>
  <si>
    <t>H2020-INFRAIA-2018-2020</t>
  </si>
  <si>
    <t>Hana Kubištová</t>
  </si>
  <si>
    <t>kubistova@ufal.mff.cuni.cz</t>
  </si>
  <si>
    <t xml:space="preserve">Politics and aesthetics of indexical representation in digital games and VR </t>
  </si>
  <si>
    <t>GAMEINDEX</t>
  </si>
  <si>
    <t>ERC-2024-COG</t>
  </si>
  <si>
    <t>Single Polaron Tracking</t>
  </si>
  <si>
    <t>SPOT</t>
  </si>
  <si>
    <t>2 000 000,00 EUR</t>
  </si>
  <si>
    <t>Ivana Herglová
Šárka Sedláčková</t>
  </si>
  <si>
    <t>ivana.herglova@matfyz.cuni.cz sarka.sedlackova@matfyz.cuni.cz</t>
  </si>
  <si>
    <t>Fluid dynamics of binary systems composed of stars and black holes</t>
  </si>
  <si>
    <t>ROGALLO</t>
  </si>
  <si>
    <t>2 310 044,00 EUR</t>
  </si>
  <si>
    <t>Advanced Characterization of Technical components for NEw power-to-X Technologies</t>
  </si>
  <si>
    <t>ACTNXT</t>
  </si>
  <si>
    <t>HORIZON-INFRA-2024-TECH-01-01</t>
  </si>
  <si>
    <t>Lothar Filip Rudorfer</t>
  </si>
  <si>
    <t>lotharfilip.rudorfer@matfyz.cuni.cz</t>
  </si>
  <si>
    <t>cca 650 000 EUR</t>
  </si>
  <si>
    <t>Nabídková cena celkem za všechny projekty</t>
  </si>
  <si>
    <t>Výše DPH</t>
  </si>
  <si>
    <t>Nabídková cena v Kč vč. DPH</t>
  </si>
  <si>
    <t>31.08.2025 žádáme o prodloužení do 31.12.2025</t>
  </si>
  <si>
    <t>Projekt: 4 058 287,50 EUR
UK: 641 812,50 EUR</t>
  </si>
  <si>
    <t>ALT-EDIC4EU
(audit nepovinný)</t>
  </si>
  <si>
    <t>Projekt: 3 999 981 EUR
UK: 171 414 EUR</t>
  </si>
  <si>
    <t>Projekt: 3 975 427,11 EUR
UK: 401 000 EUR</t>
  </si>
  <si>
    <t>MEMORISE
(audit nepovinný)</t>
  </si>
  <si>
    <t>Projekt: 4 999 942,50  EUR
UK: 284 150 EUR</t>
  </si>
  <si>
    <t>CLS Infra
(audit nepovinný)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</si>
</sst>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d\.m\.yyyy"/>
    <numFmt numFmtId="165" formatCode="_-* #,##0.00\ [$€-1]_-;\-* #,##0.00\ [$€-1]_-;_-* &quot;-&quot;??\ [$€-1]_-;_-@_-"/>
    <numFmt numFmtId="166" formatCode="#,##0.00\ &quot;Kč&quot;"/>
    <numFmt numFmtId="167" formatCode="#,##0.00\ [$EUR]"/>
    <numFmt numFmtId="168" formatCode="d/m/yyyy;@"/>
  </numFmts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0"/>
      <name val="Cambria"/>
      <family val="1"/>
      <charset val="238"/>
    </font>
    <font>
      <sz val="11"/>
      <name val="Cambria"/>
      <family val="1"/>
      <charset val="238"/>
    </font>
    <font>
      <sz val="11"/>
      <color indexed="8"/>
      <name val="Cambria"/>
      <family val="1"/>
      <charset val="238"/>
    </font>
    <font>
      <u/>
      <sz val="11"/>
      <color theme="10"/>
      <name val="Cambria"/>
      <family val="1"/>
      <charset val="238"/>
    </font>
    <font>
      <sz val="11"/>
      <color theme="0"/>
      <name val="Cambria"/>
      <family val="1"/>
      <charset val="238"/>
    </font>
    <font>
      <b/>
      <sz val="11"/>
      <name val="Cambria"/>
      <family val="1"/>
      <charset val="238"/>
    </font>
    <font>
      <b/>
      <u/>
      <sz val="18"/>
      <name val="Cambria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mbria"/>
      <family val="1"/>
      <charset val="238"/>
    </font>
    <font>
      <u/>
      <sz val="11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8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 wrapText="1"/>
    </xf>
    <xf numFmtId="165" fontId="10" fillId="0" borderId="0" xfId="3" applyNumberFormat="1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8" fontId="7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7" fontId="7" fillId="0" borderId="1" xfId="3" applyNumberFormat="1" applyFont="1" applyBorder="1" applyAlignment="1">
      <alignment horizontal="center" vertical="center" wrapText="1"/>
    </xf>
    <xf numFmtId="167" fontId="7" fillId="3" borderId="1" xfId="3" applyNumberFormat="1" applyFont="1" applyFill="1" applyBorder="1" applyAlignment="1">
      <alignment horizontal="center" vertical="center" wrapText="1"/>
    </xf>
    <xf numFmtId="166" fontId="6" fillId="4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8" fontId="7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6" fontId="7" fillId="3" borderId="1" xfId="0" quotePrefix="1" applyNumberFormat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6" fontId="7" fillId="3" borderId="3" xfId="3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8" fontId="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16" fontId="7" fillId="5" borderId="1" xfId="0" quotePrefix="1" applyNumberFormat="1" applyFont="1" applyFill="1" applyBorder="1" applyAlignment="1">
      <alignment horizontal="center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6" fontId="7" fillId="3" borderId="1" xfId="0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7" fontId="7" fillId="3" borderId="1" xfId="3" applyNumberFormat="1" applyFont="1" applyFill="1" applyBorder="1" applyAlignment="1">
      <alignment horizontal="center" vertical="center" wrapText="1"/>
    </xf>
    <xf numFmtId="167" fontId="6" fillId="0" borderId="1" xfId="3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7" fontId="7" fillId="0" borderId="1" xfId="3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</cellXfs>
  <cellStyles count="4">
    <cellStyle name="Hyperlink" xfId="2" xr:uid="{00000000-000B-0000-0000-000008000000}"/>
    <cellStyle name="Měna" xfId="3" builtinId="4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mona.souckova@natur.cuni.cz" TargetMode="External"/><Relationship Id="rId13" Type="http://schemas.openxmlformats.org/officeDocument/2006/relationships/hyperlink" Target="mailto:vojtechova@ufal.mff.cuni.cz" TargetMode="External"/><Relationship Id="rId18" Type="http://schemas.openxmlformats.org/officeDocument/2006/relationships/hyperlink" Target="mailto:ivana.herglova@matfyz.cuni.cz%20sarka.sedlackova@matfyz.cuni.cz" TargetMode="External"/><Relationship Id="rId3" Type="http://schemas.openxmlformats.org/officeDocument/2006/relationships/hyperlink" Target="mailto:pavla.kucerova@matfyz.cuni.cz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imona.souckova@natur.cuni.cz" TargetMode="External"/><Relationship Id="rId12" Type="http://schemas.openxmlformats.org/officeDocument/2006/relationships/hyperlink" Target="mailto:vojtechova@ufal.mff.cuni.cz" TargetMode="External"/><Relationship Id="rId17" Type="http://schemas.openxmlformats.org/officeDocument/2006/relationships/hyperlink" Target="mailto:kubistova@ufal.mff.cuni.cz" TargetMode="External"/><Relationship Id="rId2" Type="http://schemas.openxmlformats.org/officeDocument/2006/relationships/hyperlink" Target="mailto:srejberj@prf.cuni.cz" TargetMode="External"/><Relationship Id="rId16" Type="http://schemas.openxmlformats.org/officeDocument/2006/relationships/hyperlink" Target="mailto:polansky@ufal.mff.cuni.cz" TargetMode="External"/><Relationship Id="rId20" Type="http://schemas.openxmlformats.org/officeDocument/2006/relationships/hyperlink" Target="mailto:lotharfilip.rudorfer@matfyz.cuni.cz" TargetMode="External"/><Relationship Id="rId1" Type="http://schemas.openxmlformats.org/officeDocument/2006/relationships/hyperlink" Target="mailto:adela.jiroudkova@ruk.cuni.cz" TargetMode="External"/><Relationship Id="rId6" Type="http://schemas.openxmlformats.org/officeDocument/2006/relationships/hyperlink" Target="mailto:pavlina.hillerova@fsv.cuni.cz%20eva.hornickova@fsv.cuni.cz" TargetMode="External"/><Relationship Id="rId11" Type="http://schemas.openxmlformats.org/officeDocument/2006/relationships/hyperlink" Target="mailto:hamrlova@ufal.mff.cuni.cz" TargetMode="External"/><Relationship Id="rId5" Type="http://schemas.openxmlformats.org/officeDocument/2006/relationships/hyperlink" Target="mailto:pavlina.hillerova@fsv.cuni.cz%20eva.hornickova@fsv.cuni.cz" TargetMode="External"/><Relationship Id="rId15" Type="http://schemas.openxmlformats.org/officeDocument/2006/relationships/hyperlink" Target="mailto:polansky@ufal.mff.cuni.cz" TargetMode="External"/><Relationship Id="rId10" Type="http://schemas.openxmlformats.org/officeDocument/2006/relationships/hyperlink" Target="mailto:vojtechova@ufal.mff.cuni.cz" TargetMode="External"/><Relationship Id="rId19" Type="http://schemas.openxmlformats.org/officeDocument/2006/relationships/hyperlink" Target="mailto:ivana.herglova@matfyz.cuni.cz%20sarka.sedlackova@matfyz.cuni.cz" TargetMode="External"/><Relationship Id="rId4" Type="http://schemas.openxmlformats.org/officeDocument/2006/relationships/hyperlink" Target="mailto:marketa.dvorakova@lf1.cuni.cz/petra.zagrapanova@lf1.cuni.cz" TargetMode="External"/><Relationship Id="rId9" Type="http://schemas.openxmlformats.org/officeDocument/2006/relationships/hyperlink" Target="mailto:maluchaj@prf.cuni.cz" TargetMode="External"/><Relationship Id="rId14" Type="http://schemas.openxmlformats.org/officeDocument/2006/relationships/hyperlink" Target="mailto:polansky@ufal.mff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2"/>
  <sheetViews>
    <sheetView tabSelected="1" zoomScale="85" zoomScaleNormal="85" workbookViewId="0">
      <selection activeCell="J29" sqref="J29"/>
    </sheetView>
  </sheetViews>
  <sheetFormatPr defaultColWidth="9.140625" defaultRowHeight="12.75" x14ac:dyDescent="0.2"/>
  <cols>
    <col min="1" max="1" width="3.28515625" style="1" customWidth="1"/>
    <col min="2" max="2" width="3.28515625" style="1" bestFit="1" customWidth="1"/>
    <col min="3" max="3" width="52" style="1" customWidth="1"/>
    <col min="4" max="4" width="20.7109375" style="1" customWidth="1"/>
    <col min="5" max="8" width="11.7109375" style="1" customWidth="1"/>
    <col min="9" max="9" width="32.85546875" style="1" customWidth="1"/>
    <col min="10" max="10" width="25.42578125" style="1" customWidth="1"/>
    <col min="11" max="11" width="11.7109375" style="1" customWidth="1"/>
    <col min="12" max="12" width="14.7109375" style="1" customWidth="1"/>
    <col min="13" max="13" width="27.7109375" style="1" customWidth="1"/>
    <col min="14" max="14" width="29.85546875" style="1" customWidth="1"/>
    <col min="15" max="15" width="20.7109375" style="9" customWidth="1"/>
    <col min="16" max="19" width="20.7109375" style="1" customWidth="1"/>
    <col min="20" max="20" width="14.85546875" style="1" customWidth="1"/>
    <col min="21" max="16384" width="9.140625" style="1"/>
  </cols>
  <sheetData>
    <row r="2" spans="2:19" ht="22.5" x14ac:dyDescent="0.2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2:19" s="2" customFormat="1" x14ac:dyDescent="0.2">
      <c r="B3" s="1"/>
      <c r="D3" s="1"/>
      <c r="E3" s="1"/>
      <c r="F3" s="1"/>
      <c r="G3" s="1"/>
      <c r="J3" s="1"/>
      <c r="M3" s="3"/>
      <c r="O3" s="9"/>
      <c r="P3" s="1"/>
    </row>
    <row r="4" spans="2:19" s="2" customFormat="1" ht="42.75" x14ac:dyDescent="0.2">
      <c r="B4" s="4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140</v>
      </c>
      <c r="S4" s="4" t="s">
        <v>141</v>
      </c>
    </row>
    <row r="5" spans="2:19" s="2" customFormat="1" ht="14.25" x14ac:dyDescent="0.2">
      <c r="B5" s="79">
        <v>1</v>
      </c>
      <c r="C5" s="80" t="s">
        <v>16</v>
      </c>
      <c r="D5" s="65" t="s">
        <v>17</v>
      </c>
      <c r="E5" s="65">
        <v>101179155</v>
      </c>
      <c r="F5" s="70">
        <v>45658</v>
      </c>
      <c r="G5" s="70" t="s">
        <v>18</v>
      </c>
      <c r="H5" s="65" t="s">
        <v>19</v>
      </c>
      <c r="I5" s="80" t="s">
        <v>20</v>
      </c>
      <c r="J5" s="82">
        <v>2388000</v>
      </c>
      <c r="K5" s="79">
        <v>60</v>
      </c>
      <c r="L5" s="65">
        <v>22</v>
      </c>
      <c r="M5" s="75" t="s">
        <v>21</v>
      </c>
      <c r="N5" s="83" t="s">
        <v>22</v>
      </c>
      <c r="O5" s="6" t="s">
        <v>23</v>
      </c>
      <c r="P5" s="25">
        <v>46203</v>
      </c>
      <c r="Q5" s="26"/>
      <c r="R5" s="57">
        <f>Q5*0.21</f>
        <v>0</v>
      </c>
      <c r="S5" s="57">
        <f>Q5+R5</f>
        <v>0</v>
      </c>
    </row>
    <row r="6" spans="2:19" s="2" customFormat="1" ht="14.25" x14ac:dyDescent="0.2">
      <c r="B6" s="79"/>
      <c r="C6" s="80"/>
      <c r="D6" s="65"/>
      <c r="E6" s="65"/>
      <c r="F6" s="70"/>
      <c r="G6" s="70"/>
      <c r="H6" s="65"/>
      <c r="I6" s="80"/>
      <c r="J6" s="82"/>
      <c r="K6" s="79"/>
      <c r="L6" s="75"/>
      <c r="M6" s="75"/>
      <c r="N6" s="83"/>
      <c r="O6" s="6" t="s">
        <v>24</v>
      </c>
      <c r="P6" s="25">
        <v>47483</v>
      </c>
      <c r="Q6" s="26"/>
      <c r="R6" s="57">
        <f>Q6*0.21</f>
        <v>0</v>
      </c>
      <c r="S6" s="57">
        <f t="shared" ref="S6:S40" si="0">Q6+R6</f>
        <v>0</v>
      </c>
    </row>
    <row r="7" spans="2:19" s="28" customFormat="1" ht="42.75" x14ac:dyDescent="0.2">
      <c r="B7" s="42">
        <v>2</v>
      </c>
      <c r="C7" s="43" t="s">
        <v>25</v>
      </c>
      <c r="D7" s="44" t="s">
        <v>26</v>
      </c>
      <c r="E7" s="44">
        <v>101094527</v>
      </c>
      <c r="F7" s="45">
        <v>45017</v>
      </c>
      <c r="G7" s="45" t="s">
        <v>27</v>
      </c>
      <c r="H7" s="44" t="s">
        <v>19</v>
      </c>
      <c r="I7" s="43" t="s">
        <v>28</v>
      </c>
      <c r="J7" s="46">
        <v>2394901</v>
      </c>
      <c r="K7" s="44">
        <v>36</v>
      </c>
      <c r="L7" s="44">
        <v>4</v>
      </c>
      <c r="M7" s="42" t="s">
        <v>29</v>
      </c>
      <c r="N7" s="47" t="s">
        <v>30</v>
      </c>
      <c r="O7" s="23" t="s">
        <v>24</v>
      </c>
      <c r="P7" s="27">
        <v>46387</v>
      </c>
      <c r="Q7" s="31"/>
      <c r="R7" s="59">
        <f>Q7*0.21</f>
        <v>0</v>
      </c>
      <c r="S7" s="59">
        <f t="shared" si="0"/>
        <v>0</v>
      </c>
    </row>
    <row r="8" spans="2:19" s="2" customFormat="1" ht="14.25" x14ac:dyDescent="0.2">
      <c r="B8" s="79">
        <v>3</v>
      </c>
      <c r="C8" s="80" t="s">
        <v>31</v>
      </c>
      <c r="D8" s="65" t="s">
        <v>32</v>
      </c>
      <c r="E8" s="65">
        <v>101075632</v>
      </c>
      <c r="F8" s="70">
        <v>44986</v>
      </c>
      <c r="G8" s="70" t="s">
        <v>33</v>
      </c>
      <c r="H8" s="65" t="s">
        <v>19</v>
      </c>
      <c r="I8" s="80" t="s">
        <v>34</v>
      </c>
      <c r="J8" s="86">
        <v>1496085</v>
      </c>
      <c r="K8" s="65">
        <v>60</v>
      </c>
      <c r="L8" s="65">
        <v>8</v>
      </c>
      <c r="M8" s="79" t="s">
        <v>35</v>
      </c>
      <c r="N8" s="84" t="s">
        <v>36</v>
      </c>
      <c r="O8" s="6" t="s">
        <v>23</v>
      </c>
      <c r="P8" s="25">
        <v>45961</v>
      </c>
      <c r="Q8" s="26"/>
      <c r="R8" s="57">
        <f t="shared" ref="R8:R40" si="1">Q8*0.21</f>
        <v>0</v>
      </c>
      <c r="S8" s="57">
        <f t="shared" si="0"/>
        <v>0</v>
      </c>
    </row>
    <row r="9" spans="2:19" s="2" customFormat="1" ht="14.25" x14ac:dyDescent="0.2">
      <c r="B9" s="79"/>
      <c r="C9" s="80"/>
      <c r="D9" s="65"/>
      <c r="E9" s="65"/>
      <c r="F9" s="70"/>
      <c r="G9" s="70"/>
      <c r="H9" s="65"/>
      <c r="I9" s="80"/>
      <c r="J9" s="86"/>
      <c r="K9" s="75"/>
      <c r="L9" s="65"/>
      <c r="M9" s="79"/>
      <c r="N9" s="84"/>
      <c r="O9" s="6" t="s">
        <v>24</v>
      </c>
      <c r="P9" s="25">
        <v>46873</v>
      </c>
      <c r="Q9" s="26"/>
      <c r="R9" s="57">
        <f t="shared" si="1"/>
        <v>0</v>
      </c>
      <c r="S9" s="57">
        <f t="shared" si="0"/>
        <v>0</v>
      </c>
    </row>
    <row r="10" spans="2:19" s="2" customFormat="1" ht="14.25" x14ac:dyDescent="0.2">
      <c r="B10" s="73">
        <v>4</v>
      </c>
      <c r="C10" s="72" t="s">
        <v>37</v>
      </c>
      <c r="D10" s="71" t="s">
        <v>38</v>
      </c>
      <c r="E10" s="71">
        <v>101130209</v>
      </c>
      <c r="F10" s="74">
        <v>45323</v>
      </c>
      <c r="G10" s="74" t="s">
        <v>39</v>
      </c>
      <c r="H10" s="71" t="s">
        <v>19</v>
      </c>
      <c r="I10" s="72" t="s">
        <v>40</v>
      </c>
      <c r="J10" s="81">
        <v>1030037.5</v>
      </c>
      <c r="K10" s="71">
        <v>54</v>
      </c>
      <c r="L10" s="71">
        <v>11</v>
      </c>
      <c r="M10" s="73" t="s">
        <v>41</v>
      </c>
      <c r="N10" s="85" t="s">
        <v>42</v>
      </c>
      <c r="O10" s="12" t="s">
        <v>23</v>
      </c>
      <c r="P10" s="10">
        <v>45777</v>
      </c>
      <c r="Q10" s="26"/>
      <c r="R10" s="60">
        <f t="shared" si="1"/>
        <v>0</v>
      </c>
      <c r="S10" s="60">
        <f t="shared" si="0"/>
        <v>0</v>
      </c>
    </row>
    <row r="11" spans="2:19" s="2" customFormat="1" ht="14.25" x14ac:dyDescent="0.2">
      <c r="B11" s="73"/>
      <c r="C11" s="72"/>
      <c r="D11" s="71"/>
      <c r="E11" s="71"/>
      <c r="F11" s="74"/>
      <c r="G11" s="74"/>
      <c r="H11" s="71"/>
      <c r="I11" s="72"/>
      <c r="J11" s="81"/>
      <c r="K11" s="87"/>
      <c r="L11" s="71"/>
      <c r="M11" s="73"/>
      <c r="N11" s="85"/>
      <c r="O11" s="12" t="s">
        <v>23</v>
      </c>
      <c r="P11" s="10">
        <v>46507</v>
      </c>
      <c r="Q11" s="26"/>
      <c r="R11" s="60">
        <f t="shared" si="1"/>
        <v>0</v>
      </c>
      <c r="S11" s="60">
        <f t="shared" si="0"/>
        <v>0</v>
      </c>
    </row>
    <row r="12" spans="2:19" s="2" customFormat="1" ht="14.25" x14ac:dyDescent="0.2">
      <c r="B12" s="73"/>
      <c r="C12" s="72"/>
      <c r="D12" s="71"/>
      <c r="E12" s="71"/>
      <c r="F12" s="74"/>
      <c r="G12" s="74"/>
      <c r="H12" s="71"/>
      <c r="I12" s="72"/>
      <c r="J12" s="81"/>
      <c r="K12" s="87"/>
      <c r="L12" s="71"/>
      <c r="M12" s="73"/>
      <c r="N12" s="85"/>
      <c r="O12" s="12" t="s">
        <v>24</v>
      </c>
      <c r="P12" s="10">
        <v>47026</v>
      </c>
      <c r="Q12" s="26"/>
      <c r="R12" s="60">
        <f t="shared" si="1"/>
        <v>0</v>
      </c>
      <c r="S12" s="60">
        <f t="shared" si="0"/>
        <v>0</v>
      </c>
    </row>
    <row r="13" spans="2:19" s="2" customFormat="1" ht="14.25" x14ac:dyDescent="0.2">
      <c r="B13" s="79">
        <v>5</v>
      </c>
      <c r="C13" s="80" t="s">
        <v>43</v>
      </c>
      <c r="D13" s="65" t="s">
        <v>44</v>
      </c>
      <c r="E13" s="65">
        <v>101114939</v>
      </c>
      <c r="F13" s="70">
        <v>45536</v>
      </c>
      <c r="G13" s="70" t="s">
        <v>45</v>
      </c>
      <c r="H13" s="65" t="s">
        <v>19</v>
      </c>
      <c r="I13" s="80" t="s">
        <v>34</v>
      </c>
      <c r="J13" s="86">
        <v>1499865</v>
      </c>
      <c r="K13" s="65">
        <v>60</v>
      </c>
      <c r="L13" s="65">
        <v>13</v>
      </c>
      <c r="M13" s="79" t="s">
        <v>46</v>
      </c>
      <c r="N13" s="84" t="s">
        <v>47</v>
      </c>
      <c r="O13" s="6" t="s">
        <v>23</v>
      </c>
      <c r="P13" s="25">
        <v>46507</v>
      </c>
      <c r="Q13" s="26"/>
      <c r="R13" s="57">
        <f t="shared" si="1"/>
        <v>0</v>
      </c>
      <c r="S13" s="57">
        <f t="shared" si="0"/>
        <v>0</v>
      </c>
    </row>
    <row r="14" spans="2:19" s="2" customFormat="1" ht="14.25" x14ac:dyDescent="0.2">
      <c r="B14" s="79"/>
      <c r="C14" s="80"/>
      <c r="D14" s="65"/>
      <c r="E14" s="65"/>
      <c r="F14" s="70"/>
      <c r="G14" s="70"/>
      <c r="H14" s="65"/>
      <c r="I14" s="80"/>
      <c r="J14" s="86"/>
      <c r="K14" s="75"/>
      <c r="L14" s="65"/>
      <c r="M14" s="79"/>
      <c r="N14" s="84"/>
      <c r="O14" s="6" t="s">
        <v>24</v>
      </c>
      <c r="P14" s="25">
        <v>47422</v>
      </c>
      <c r="Q14" s="26"/>
      <c r="R14" s="57">
        <f t="shared" si="1"/>
        <v>0</v>
      </c>
      <c r="S14" s="57">
        <f t="shared" si="0"/>
        <v>0</v>
      </c>
    </row>
    <row r="15" spans="2:19" s="2" customFormat="1" ht="14.25" x14ac:dyDescent="0.2">
      <c r="B15" s="73">
        <v>6</v>
      </c>
      <c r="C15" s="72" t="s">
        <v>48</v>
      </c>
      <c r="D15" s="71" t="s">
        <v>49</v>
      </c>
      <c r="E15" s="101">
        <v>101160767</v>
      </c>
      <c r="F15" s="74">
        <v>45658</v>
      </c>
      <c r="G15" s="74" t="s">
        <v>18</v>
      </c>
      <c r="H15" s="71" t="s">
        <v>19</v>
      </c>
      <c r="I15" s="72" t="s">
        <v>34</v>
      </c>
      <c r="J15" s="81">
        <v>1500000</v>
      </c>
      <c r="K15" s="71">
        <v>60</v>
      </c>
      <c r="L15" s="87" t="s">
        <v>50</v>
      </c>
      <c r="M15" s="73" t="s">
        <v>46</v>
      </c>
      <c r="N15" s="85" t="s">
        <v>47</v>
      </c>
      <c r="O15" s="12" t="s">
        <v>23</v>
      </c>
      <c r="P15" s="10"/>
      <c r="Q15" s="26"/>
      <c r="R15" s="60">
        <f t="shared" si="1"/>
        <v>0</v>
      </c>
      <c r="S15" s="60">
        <f t="shared" si="0"/>
        <v>0</v>
      </c>
    </row>
    <row r="16" spans="2:19" s="2" customFormat="1" ht="14.25" x14ac:dyDescent="0.2">
      <c r="B16" s="73"/>
      <c r="C16" s="72"/>
      <c r="D16" s="71"/>
      <c r="E16" s="101"/>
      <c r="F16" s="74"/>
      <c r="G16" s="74"/>
      <c r="H16" s="71"/>
      <c r="I16" s="72"/>
      <c r="J16" s="81"/>
      <c r="K16" s="71"/>
      <c r="L16" s="87"/>
      <c r="M16" s="73"/>
      <c r="N16" s="85"/>
      <c r="O16" s="12" t="s">
        <v>24</v>
      </c>
      <c r="P16" s="10"/>
      <c r="Q16" s="26"/>
      <c r="R16" s="60">
        <f t="shared" si="1"/>
        <v>0</v>
      </c>
      <c r="S16" s="60">
        <f t="shared" si="0"/>
        <v>0</v>
      </c>
    </row>
    <row r="17" spans="2:19" s="2" customFormat="1" ht="28.5" x14ac:dyDescent="0.2">
      <c r="B17" s="7">
        <v>7</v>
      </c>
      <c r="C17" s="5" t="s">
        <v>51</v>
      </c>
      <c r="D17" s="6" t="s">
        <v>52</v>
      </c>
      <c r="E17" s="6">
        <v>850852</v>
      </c>
      <c r="F17" s="25">
        <v>44197</v>
      </c>
      <c r="G17" s="25" t="s">
        <v>53</v>
      </c>
      <c r="H17" s="6" t="s">
        <v>54</v>
      </c>
      <c r="I17" s="5" t="s">
        <v>34</v>
      </c>
      <c r="J17" s="29">
        <v>1993750</v>
      </c>
      <c r="K17" s="6">
        <v>66</v>
      </c>
      <c r="L17" s="6">
        <v>11</v>
      </c>
      <c r="M17" s="7" t="s">
        <v>55</v>
      </c>
      <c r="N17" s="8" t="s">
        <v>56</v>
      </c>
      <c r="O17" s="6" t="s">
        <v>24</v>
      </c>
      <c r="P17" s="25">
        <v>46264</v>
      </c>
      <c r="Q17" s="26"/>
      <c r="R17" s="57">
        <f t="shared" si="1"/>
        <v>0</v>
      </c>
      <c r="S17" s="57">
        <f t="shared" si="0"/>
        <v>0</v>
      </c>
    </row>
    <row r="18" spans="2:19" s="2" customFormat="1" ht="28.5" x14ac:dyDescent="0.2">
      <c r="B18" s="13">
        <v>8</v>
      </c>
      <c r="C18" s="11" t="s">
        <v>57</v>
      </c>
      <c r="D18" s="12" t="s">
        <v>58</v>
      </c>
      <c r="E18" s="12">
        <v>101122542</v>
      </c>
      <c r="F18" s="10">
        <v>45474</v>
      </c>
      <c r="G18" s="10" t="s">
        <v>59</v>
      </c>
      <c r="H18" s="12" t="s">
        <v>19</v>
      </c>
      <c r="I18" s="11" t="s">
        <v>34</v>
      </c>
      <c r="J18" s="30">
        <v>1996250</v>
      </c>
      <c r="K18" s="12">
        <v>60</v>
      </c>
      <c r="L18" s="12">
        <v>5</v>
      </c>
      <c r="M18" s="13" t="s">
        <v>55</v>
      </c>
      <c r="N18" s="14" t="s">
        <v>56</v>
      </c>
      <c r="O18" s="12" t="s">
        <v>24</v>
      </c>
      <c r="P18" s="10">
        <v>47360</v>
      </c>
      <c r="Q18" s="26"/>
      <c r="R18" s="60">
        <f t="shared" si="1"/>
        <v>0</v>
      </c>
      <c r="S18" s="60">
        <f t="shared" si="0"/>
        <v>0</v>
      </c>
    </row>
    <row r="19" spans="2:19" s="2" customFormat="1" ht="42.75" x14ac:dyDescent="0.2">
      <c r="B19" s="7">
        <v>9</v>
      </c>
      <c r="C19" s="5" t="s">
        <v>60</v>
      </c>
      <c r="D19" s="6" t="s">
        <v>61</v>
      </c>
      <c r="E19" s="6">
        <v>101081307</v>
      </c>
      <c r="F19" s="25">
        <v>45078</v>
      </c>
      <c r="G19" s="25" t="s">
        <v>62</v>
      </c>
      <c r="H19" s="6" t="s">
        <v>19</v>
      </c>
      <c r="I19" s="5" t="s">
        <v>63</v>
      </c>
      <c r="J19" s="29">
        <v>445000</v>
      </c>
      <c r="K19" s="6">
        <v>48</v>
      </c>
      <c r="L19" s="6">
        <v>8</v>
      </c>
      <c r="M19" s="7" t="s">
        <v>64</v>
      </c>
      <c r="N19" s="8" t="s">
        <v>65</v>
      </c>
      <c r="O19" s="6" t="s">
        <v>24</v>
      </c>
      <c r="P19" s="25">
        <v>46599</v>
      </c>
      <c r="Q19" s="26"/>
      <c r="R19" s="57">
        <f t="shared" si="1"/>
        <v>0</v>
      </c>
      <c r="S19" s="57">
        <f t="shared" si="0"/>
        <v>0</v>
      </c>
    </row>
    <row r="20" spans="2:19" s="2" customFormat="1" ht="14.25" x14ac:dyDescent="0.2">
      <c r="B20" s="73">
        <v>10</v>
      </c>
      <c r="C20" s="72" t="s">
        <v>66</v>
      </c>
      <c r="D20" s="71" t="s">
        <v>67</v>
      </c>
      <c r="E20" s="71" t="s">
        <v>68</v>
      </c>
      <c r="F20" s="74">
        <v>45778</v>
      </c>
      <c r="G20" s="74" t="s">
        <v>69</v>
      </c>
      <c r="H20" s="71" t="s">
        <v>19</v>
      </c>
      <c r="I20" s="72" t="s">
        <v>34</v>
      </c>
      <c r="J20" s="81" t="s">
        <v>70</v>
      </c>
      <c r="K20" s="71">
        <v>60</v>
      </c>
      <c r="L20" s="71" t="s">
        <v>71</v>
      </c>
      <c r="M20" s="73" t="s">
        <v>72</v>
      </c>
      <c r="N20" s="78" t="s">
        <v>73</v>
      </c>
      <c r="O20" s="12" t="s">
        <v>23</v>
      </c>
      <c r="P20" s="10">
        <v>46691</v>
      </c>
      <c r="Q20" s="26"/>
      <c r="R20" s="60">
        <f t="shared" si="1"/>
        <v>0</v>
      </c>
      <c r="S20" s="60">
        <f t="shared" si="0"/>
        <v>0</v>
      </c>
    </row>
    <row r="21" spans="2:19" s="2" customFormat="1" ht="14.25" x14ac:dyDescent="0.2">
      <c r="B21" s="73"/>
      <c r="C21" s="72"/>
      <c r="D21" s="71"/>
      <c r="E21" s="71"/>
      <c r="F21" s="74"/>
      <c r="G21" s="74"/>
      <c r="H21" s="71"/>
      <c r="I21" s="72"/>
      <c r="J21" s="81"/>
      <c r="K21" s="71"/>
      <c r="L21" s="71"/>
      <c r="M21" s="73"/>
      <c r="N21" s="78"/>
      <c r="O21" s="12" t="s">
        <v>24</v>
      </c>
      <c r="P21" s="10">
        <v>47664</v>
      </c>
      <c r="Q21" s="26"/>
      <c r="R21" s="60">
        <f t="shared" si="1"/>
        <v>0</v>
      </c>
      <c r="S21" s="60">
        <f t="shared" si="0"/>
        <v>0</v>
      </c>
    </row>
    <row r="22" spans="2:19" s="2" customFormat="1" ht="28.5" x14ac:dyDescent="0.2">
      <c r="B22" s="79">
        <v>11</v>
      </c>
      <c r="C22" s="80" t="s">
        <v>74</v>
      </c>
      <c r="D22" s="79" t="s">
        <v>75</v>
      </c>
      <c r="E22" s="75" t="s">
        <v>76</v>
      </c>
      <c r="F22" s="70">
        <v>45658</v>
      </c>
      <c r="G22" s="70">
        <v>47118</v>
      </c>
      <c r="H22" s="79" t="s">
        <v>77</v>
      </c>
      <c r="I22" s="80" t="s">
        <v>78</v>
      </c>
      <c r="J22" s="7" t="s">
        <v>79</v>
      </c>
      <c r="K22" s="65" t="s">
        <v>80</v>
      </c>
      <c r="L22" s="65" t="s">
        <v>81</v>
      </c>
      <c r="M22" s="75" t="s">
        <v>82</v>
      </c>
      <c r="N22" s="76" t="s">
        <v>83</v>
      </c>
      <c r="O22" s="16" t="s">
        <v>23</v>
      </c>
      <c r="P22" s="25">
        <v>46234</v>
      </c>
      <c r="Q22" s="26"/>
      <c r="R22" s="57">
        <f t="shared" si="1"/>
        <v>0</v>
      </c>
      <c r="S22" s="57">
        <f t="shared" si="0"/>
        <v>0</v>
      </c>
    </row>
    <row r="23" spans="2:19" s="2" customFormat="1" ht="14.25" x14ac:dyDescent="0.2">
      <c r="B23" s="79"/>
      <c r="C23" s="80"/>
      <c r="D23" s="79"/>
      <c r="E23" s="75"/>
      <c r="F23" s="70"/>
      <c r="G23" s="70"/>
      <c r="H23" s="79"/>
      <c r="I23" s="80"/>
      <c r="J23" s="7" t="s">
        <v>84</v>
      </c>
      <c r="K23" s="65"/>
      <c r="L23" s="65"/>
      <c r="M23" s="75"/>
      <c r="N23" s="76"/>
      <c r="O23" s="16" t="s">
        <v>24</v>
      </c>
      <c r="P23" s="25">
        <v>47149</v>
      </c>
      <c r="Q23" s="26"/>
      <c r="R23" s="57">
        <f t="shared" si="1"/>
        <v>0</v>
      </c>
      <c r="S23" s="57">
        <f t="shared" si="0"/>
        <v>0</v>
      </c>
    </row>
    <row r="24" spans="2:19" s="2" customFormat="1" ht="28.5" x14ac:dyDescent="0.2">
      <c r="B24" s="42">
        <v>12</v>
      </c>
      <c r="C24" s="49" t="s">
        <v>85</v>
      </c>
      <c r="D24" s="13" t="s">
        <v>144</v>
      </c>
      <c r="E24" s="48" t="s">
        <v>86</v>
      </c>
      <c r="F24" s="45">
        <v>45658</v>
      </c>
      <c r="G24" s="45">
        <v>47118</v>
      </c>
      <c r="H24" s="42" t="s">
        <v>77</v>
      </c>
      <c r="I24" s="49" t="s">
        <v>78</v>
      </c>
      <c r="J24" s="13" t="s">
        <v>145</v>
      </c>
      <c r="K24" s="44">
        <v>48</v>
      </c>
      <c r="L24" s="44" t="s">
        <v>87</v>
      </c>
      <c r="M24" s="48" t="s">
        <v>82</v>
      </c>
      <c r="N24" s="53" t="s">
        <v>83</v>
      </c>
      <c r="O24" s="48" t="s">
        <v>24</v>
      </c>
      <c r="P24" s="27">
        <v>47149</v>
      </c>
      <c r="Q24" s="31"/>
      <c r="R24" s="61">
        <f t="shared" si="1"/>
        <v>0</v>
      </c>
      <c r="S24" s="61">
        <f t="shared" si="0"/>
        <v>0</v>
      </c>
    </row>
    <row r="25" spans="2:19" s="2" customFormat="1" ht="71.25" x14ac:dyDescent="0.2">
      <c r="B25" s="37">
        <v>13</v>
      </c>
      <c r="C25" s="38" t="s">
        <v>89</v>
      </c>
      <c r="D25" s="37" t="s">
        <v>90</v>
      </c>
      <c r="E25" s="41" t="s">
        <v>91</v>
      </c>
      <c r="F25" s="40">
        <v>44805</v>
      </c>
      <c r="G25" s="25" t="s">
        <v>142</v>
      </c>
      <c r="H25" s="37" t="s">
        <v>19</v>
      </c>
      <c r="I25" s="38" t="s">
        <v>92</v>
      </c>
      <c r="J25" s="7" t="s">
        <v>143</v>
      </c>
      <c r="K25" s="39" t="s">
        <v>93</v>
      </c>
      <c r="L25" s="39">
        <v>10</v>
      </c>
      <c r="M25" s="41" t="s">
        <v>82</v>
      </c>
      <c r="N25" s="54" t="s">
        <v>83</v>
      </c>
      <c r="O25" s="41" t="s">
        <v>24</v>
      </c>
      <c r="P25" s="24">
        <v>46053</v>
      </c>
      <c r="Q25" s="31"/>
      <c r="R25" s="58">
        <f t="shared" si="1"/>
        <v>0</v>
      </c>
      <c r="S25" s="58">
        <f t="shared" si="0"/>
        <v>0</v>
      </c>
    </row>
    <row r="26" spans="2:19" s="2" customFormat="1" ht="14.25" x14ac:dyDescent="0.2">
      <c r="B26" s="73">
        <v>14</v>
      </c>
      <c r="C26" s="72" t="s">
        <v>94</v>
      </c>
      <c r="D26" s="71" t="s">
        <v>95</v>
      </c>
      <c r="E26" s="71">
        <v>101132163</v>
      </c>
      <c r="F26" s="74">
        <v>45292</v>
      </c>
      <c r="G26" s="74">
        <v>46752</v>
      </c>
      <c r="H26" s="71" t="s">
        <v>19</v>
      </c>
      <c r="I26" s="72" t="s">
        <v>96</v>
      </c>
      <c r="J26" s="30" t="s">
        <v>97</v>
      </c>
      <c r="K26" s="71">
        <v>48</v>
      </c>
      <c r="L26" s="77" t="s">
        <v>98</v>
      </c>
      <c r="M26" s="73" t="s">
        <v>99</v>
      </c>
      <c r="N26" s="78" t="s">
        <v>100</v>
      </c>
      <c r="O26" s="12" t="s">
        <v>23</v>
      </c>
      <c r="P26" s="10">
        <v>46053</v>
      </c>
      <c r="Q26" s="26"/>
      <c r="R26" s="60">
        <f t="shared" si="1"/>
        <v>0</v>
      </c>
      <c r="S26" s="60">
        <f t="shared" si="0"/>
        <v>0</v>
      </c>
    </row>
    <row r="27" spans="2:19" s="2" customFormat="1" ht="14.25" x14ac:dyDescent="0.2">
      <c r="B27" s="73"/>
      <c r="C27" s="72"/>
      <c r="D27" s="71"/>
      <c r="E27" s="71"/>
      <c r="F27" s="74"/>
      <c r="G27" s="74"/>
      <c r="H27" s="71"/>
      <c r="I27" s="72"/>
      <c r="J27" s="30" t="s">
        <v>101</v>
      </c>
      <c r="K27" s="71"/>
      <c r="L27" s="77"/>
      <c r="M27" s="73"/>
      <c r="N27" s="78"/>
      <c r="O27" s="12" t="s">
        <v>24</v>
      </c>
      <c r="P27" s="10">
        <v>46811</v>
      </c>
      <c r="Q27" s="26"/>
      <c r="R27" s="60">
        <f t="shared" si="1"/>
        <v>0</v>
      </c>
      <c r="S27" s="60">
        <f t="shared" si="0"/>
        <v>0</v>
      </c>
    </row>
    <row r="28" spans="2:19" s="2" customFormat="1" ht="14.25" x14ac:dyDescent="0.2">
      <c r="B28" s="66">
        <v>15</v>
      </c>
      <c r="C28" s="64" t="s">
        <v>102</v>
      </c>
      <c r="D28" s="62" t="s">
        <v>103</v>
      </c>
      <c r="E28" s="62">
        <v>101057603</v>
      </c>
      <c r="F28" s="70">
        <v>44866</v>
      </c>
      <c r="G28" s="70">
        <v>46326</v>
      </c>
      <c r="H28" s="62" t="s">
        <v>19</v>
      </c>
      <c r="I28" s="64" t="s">
        <v>104</v>
      </c>
      <c r="J28" s="7" t="s">
        <v>105</v>
      </c>
      <c r="K28" s="62">
        <v>48</v>
      </c>
      <c r="L28" s="65">
        <v>5</v>
      </c>
      <c r="M28" s="66" t="s">
        <v>106</v>
      </c>
      <c r="N28" s="67" t="s">
        <v>107</v>
      </c>
      <c r="O28" s="32" t="s">
        <v>23</v>
      </c>
      <c r="P28" s="33">
        <v>45991</v>
      </c>
      <c r="Q28" s="26"/>
      <c r="R28" s="57">
        <f t="shared" si="1"/>
        <v>0</v>
      </c>
      <c r="S28" s="57">
        <f t="shared" si="0"/>
        <v>0</v>
      </c>
    </row>
    <row r="29" spans="2:19" s="2" customFormat="1" ht="14.25" x14ac:dyDescent="0.2">
      <c r="B29" s="66"/>
      <c r="C29" s="64"/>
      <c r="D29" s="62"/>
      <c r="E29" s="62"/>
      <c r="F29" s="70"/>
      <c r="G29" s="70"/>
      <c r="H29" s="62"/>
      <c r="I29" s="64"/>
      <c r="J29" s="7" t="s">
        <v>108</v>
      </c>
      <c r="K29" s="62"/>
      <c r="L29" s="65"/>
      <c r="M29" s="66"/>
      <c r="N29" s="67"/>
      <c r="O29" s="32" t="s">
        <v>24</v>
      </c>
      <c r="P29" s="33">
        <v>46356</v>
      </c>
      <c r="Q29" s="26"/>
      <c r="R29" s="57">
        <f t="shared" si="1"/>
        <v>0</v>
      </c>
      <c r="S29" s="57">
        <f t="shared" si="0"/>
        <v>0</v>
      </c>
    </row>
    <row r="30" spans="2:19" s="2" customFormat="1" ht="28.5" x14ac:dyDescent="0.2">
      <c r="B30" s="42">
        <v>16</v>
      </c>
      <c r="C30" s="49" t="s">
        <v>109</v>
      </c>
      <c r="D30" s="12" t="s">
        <v>147</v>
      </c>
      <c r="E30" s="44">
        <v>101061016</v>
      </c>
      <c r="F30" s="45">
        <v>44835</v>
      </c>
      <c r="G30" s="45">
        <v>46295</v>
      </c>
      <c r="H30" s="44" t="s">
        <v>19</v>
      </c>
      <c r="I30" s="49" t="s">
        <v>110</v>
      </c>
      <c r="J30" s="13" t="s">
        <v>146</v>
      </c>
      <c r="K30" s="44">
        <v>48</v>
      </c>
      <c r="L30" s="50" t="s">
        <v>111</v>
      </c>
      <c r="M30" s="42" t="s">
        <v>106</v>
      </c>
      <c r="N30" s="53" t="s">
        <v>107</v>
      </c>
      <c r="O30" s="44" t="s">
        <v>24</v>
      </c>
      <c r="P30" s="27">
        <v>46325</v>
      </c>
      <c r="Q30" s="31"/>
      <c r="R30" s="61">
        <f t="shared" si="1"/>
        <v>0</v>
      </c>
      <c r="S30" s="61">
        <f t="shared" si="0"/>
        <v>0</v>
      </c>
    </row>
    <row r="31" spans="2:19" s="2" customFormat="1" ht="14.25" x14ac:dyDescent="0.2">
      <c r="B31" s="66">
        <v>17</v>
      </c>
      <c r="C31" s="64" t="s">
        <v>112</v>
      </c>
      <c r="D31" s="32" t="s">
        <v>113</v>
      </c>
      <c r="E31" s="62">
        <v>101129744</v>
      </c>
      <c r="F31" s="63">
        <v>45352</v>
      </c>
      <c r="G31" s="63">
        <v>46446</v>
      </c>
      <c r="H31" s="62" t="s">
        <v>19</v>
      </c>
      <c r="I31" s="64" t="s">
        <v>114</v>
      </c>
      <c r="J31" s="7" t="s">
        <v>115</v>
      </c>
      <c r="K31" s="62">
        <v>36</v>
      </c>
      <c r="L31" s="68" t="s">
        <v>116</v>
      </c>
      <c r="M31" s="66" t="s">
        <v>106</v>
      </c>
      <c r="N31" s="67" t="s">
        <v>107</v>
      </c>
      <c r="O31" s="16" t="s">
        <v>23</v>
      </c>
      <c r="P31" s="33">
        <v>45930</v>
      </c>
      <c r="Q31" s="26"/>
      <c r="R31" s="57">
        <f t="shared" si="1"/>
        <v>0</v>
      </c>
      <c r="S31" s="57">
        <f t="shared" si="0"/>
        <v>0</v>
      </c>
    </row>
    <row r="32" spans="2:19" s="2" customFormat="1" ht="14.25" x14ac:dyDescent="0.2">
      <c r="B32" s="66"/>
      <c r="C32" s="64"/>
      <c r="D32" s="32" t="s">
        <v>88</v>
      </c>
      <c r="E32" s="62"/>
      <c r="F32" s="63"/>
      <c r="G32" s="63"/>
      <c r="H32" s="62"/>
      <c r="I32" s="64"/>
      <c r="J32" s="7" t="s">
        <v>117</v>
      </c>
      <c r="K32" s="62"/>
      <c r="L32" s="69"/>
      <c r="M32" s="66"/>
      <c r="N32" s="67"/>
      <c r="O32" s="16" t="s">
        <v>24</v>
      </c>
      <c r="P32" s="33">
        <v>46477</v>
      </c>
      <c r="Q32" s="26"/>
      <c r="R32" s="57">
        <f t="shared" si="1"/>
        <v>0</v>
      </c>
      <c r="S32" s="57">
        <f t="shared" si="0"/>
        <v>0</v>
      </c>
    </row>
    <row r="33" spans="1:19" s="2" customFormat="1" ht="42.75" x14ac:dyDescent="0.2">
      <c r="B33" s="42">
        <v>18</v>
      </c>
      <c r="C33" s="49" t="s">
        <v>118</v>
      </c>
      <c r="D33" s="12" t="s">
        <v>149</v>
      </c>
      <c r="E33" s="44">
        <v>101004984</v>
      </c>
      <c r="F33" s="45">
        <v>44256</v>
      </c>
      <c r="G33" s="45">
        <v>45900</v>
      </c>
      <c r="H33" s="44" t="s">
        <v>54</v>
      </c>
      <c r="I33" s="49" t="s">
        <v>119</v>
      </c>
      <c r="J33" s="13" t="s">
        <v>148</v>
      </c>
      <c r="K33" s="44">
        <v>54</v>
      </c>
      <c r="L33" s="51">
        <v>6</v>
      </c>
      <c r="M33" s="42" t="s">
        <v>120</v>
      </c>
      <c r="N33" s="53" t="s">
        <v>121</v>
      </c>
      <c r="O33" s="22" t="s">
        <v>24</v>
      </c>
      <c r="P33" s="27">
        <v>45930</v>
      </c>
      <c r="Q33" s="31"/>
      <c r="R33" s="61">
        <f t="shared" si="1"/>
        <v>0</v>
      </c>
      <c r="S33" s="61">
        <f t="shared" si="0"/>
        <v>0</v>
      </c>
    </row>
    <row r="34" spans="1:19" s="2" customFormat="1" ht="28.5" x14ac:dyDescent="0.2">
      <c r="B34" s="7">
        <v>19</v>
      </c>
      <c r="C34" s="5" t="s">
        <v>122</v>
      </c>
      <c r="D34" s="6" t="s">
        <v>123</v>
      </c>
      <c r="E34" s="6">
        <v>101169641</v>
      </c>
      <c r="F34" s="25">
        <v>45931</v>
      </c>
      <c r="G34" s="25">
        <v>47756</v>
      </c>
      <c r="H34" s="6" t="s">
        <v>19</v>
      </c>
      <c r="I34" s="5" t="s">
        <v>124</v>
      </c>
      <c r="J34" s="7"/>
      <c r="K34" s="6">
        <v>60</v>
      </c>
      <c r="L34" s="6"/>
      <c r="M34" s="7" t="s">
        <v>46</v>
      </c>
      <c r="N34" s="55" t="s">
        <v>47</v>
      </c>
      <c r="O34" s="6" t="s">
        <v>24</v>
      </c>
      <c r="P34" s="25"/>
      <c r="Q34" s="26"/>
      <c r="R34" s="57">
        <f t="shared" si="1"/>
        <v>0</v>
      </c>
      <c r="S34" s="57">
        <f t="shared" si="0"/>
        <v>0</v>
      </c>
    </row>
    <row r="35" spans="1:19" s="2" customFormat="1" ht="14.25" x14ac:dyDescent="0.2">
      <c r="B35" s="73">
        <v>20</v>
      </c>
      <c r="C35" s="72" t="s">
        <v>125</v>
      </c>
      <c r="D35" s="71" t="s">
        <v>126</v>
      </c>
      <c r="E35" s="71">
        <v>101169782</v>
      </c>
      <c r="F35" s="74">
        <v>46023</v>
      </c>
      <c r="G35" s="74">
        <v>47848</v>
      </c>
      <c r="H35" s="71" t="s">
        <v>19</v>
      </c>
      <c r="I35" s="72" t="s">
        <v>124</v>
      </c>
      <c r="J35" s="81" t="s">
        <v>127</v>
      </c>
      <c r="K35" s="71">
        <v>60</v>
      </c>
      <c r="L35" s="71">
        <v>7</v>
      </c>
      <c r="M35" s="73" t="s">
        <v>128</v>
      </c>
      <c r="N35" s="78" t="s">
        <v>129</v>
      </c>
      <c r="O35" s="12" t="s">
        <v>23</v>
      </c>
      <c r="P35" s="10"/>
      <c r="Q35" s="26"/>
      <c r="R35" s="60">
        <f t="shared" si="1"/>
        <v>0</v>
      </c>
      <c r="S35" s="60">
        <f t="shared" si="0"/>
        <v>0</v>
      </c>
    </row>
    <row r="36" spans="1:19" s="2" customFormat="1" ht="14.25" x14ac:dyDescent="0.2">
      <c r="B36" s="73"/>
      <c r="C36" s="72"/>
      <c r="D36" s="71"/>
      <c r="E36" s="71"/>
      <c r="F36" s="74"/>
      <c r="G36" s="74"/>
      <c r="H36" s="71"/>
      <c r="I36" s="72"/>
      <c r="J36" s="81"/>
      <c r="K36" s="71"/>
      <c r="L36" s="71"/>
      <c r="M36" s="73"/>
      <c r="N36" s="78"/>
      <c r="O36" s="12" t="s">
        <v>24</v>
      </c>
      <c r="P36" s="10"/>
      <c r="Q36" s="26"/>
      <c r="R36" s="60">
        <f t="shared" si="1"/>
        <v>0</v>
      </c>
      <c r="S36" s="60">
        <f t="shared" si="0"/>
        <v>0</v>
      </c>
    </row>
    <row r="37" spans="1:19" s="2" customFormat="1" ht="14.25" x14ac:dyDescent="0.2">
      <c r="B37" s="92">
        <v>21</v>
      </c>
      <c r="C37" s="88" t="s">
        <v>130</v>
      </c>
      <c r="D37" s="90" t="s">
        <v>131</v>
      </c>
      <c r="E37" s="92">
        <v>101170338</v>
      </c>
      <c r="F37" s="94">
        <v>45839</v>
      </c>
      <c r="G37" s="94">
        <v>47664</v>
      </c>
      <c r="H37" s="90" t="s">
        <v>19</v>
      </c>
      <c r="I37" s="96" t="s">
        <v>124</v>
      </c>
      <c r="J37" s="92" t="s">
        <v>132</v>
      </c>
      <c r="K37" s="90">
        <v>60</v>
      </c>
      <c r="L37" s="90">
        <v>8</v>
      </c>
      <c r="M37" s="92" t="s">
        <v>128</v>
      </c>
      <c r="N37" s="98" t="s">
        <v>129</v>
      </c>
      <c r="O37" s="7" t="s">
        <v>23</v>
      </c>
      <c r="P37" s="25"/>
      <c r="Q37" s="26"/>
      <c r="R37" s="57">
        <f t="shared" si="1"/>
        <v>0</v>
      </c>
      <c r="S37" s="57">
        <f t="shared" si="0"/>
        <v>0</v>
      </c>
    </row>
    <row r="38" spans="1:19" s="2" customFormat="1" ht="14.25" x14ac:dyDescent="0.2">
      <c r="B38" s="93"/>
      <c r="C38" s="89"/>
      <c r="D38" s="91"/>
      <c r="E38" s="93"/>
      <c r="F38" s="95"/>
      <c r="G38" s="95"/>
      <c r="H38" s="91"/>
      <c r="I38" s="97"/>
      <c r="J38" s="93"/>
      <c r="K38" s="91"/>
      <c r="L38" s="91"/>
      <c r="M38" s="93"/>
      <c r="N38" s="99"/>
      <c r="O38" s="7" t="s">
        <v>24</v>
      </c>
      <c r="P38" s="25"/>
      <c r="Q38" s="26"/>
      <c r="R38" s="57">
        <f t="shared" si="1"/>
        <v>0</v>
      </c>
      <c r="S38" s="57">
        <f t="shared" si="0"/>
        <v>0</v>
      </c>
    </row>
    <row r="39" spans="1:19" s="2" customFormat="1" ht="14.25" x14ac:dyDescent="0.2">
      <c r="B39" s="73">
        <v>22</v>
      </c>
      <c r="C39" s="72" t="s">
        <v>133</v>
      </c>
      <c r="D39" s="71" t="s">
        <v>134</v>
      </c>
      <c r="E39" s="71">
        <v>101188263</v>
      </c>
      <c r="F39" s="74">
        <v>45717</v>
      </c>
      <c r="G39" s="74">
        <v>47177</v>
      </c>
      <c r="H39" s="71" t="s">
        <v>19</v>
      </c>
      <c r="I39" s="72" t="s">
        <v>135</v>
      </c>
      <c r="J39" s="81" t="s">
        <v>138</v>
      </c>
      <c r="K39" s="71">
        <v>48</v>
      </c>
      <c r="L39" s="71"/>
      <c r="M39" s="73" t="s">
        <v>136</v>
      </c>
      <c r="N39" s="78" t="s">
        <v>137</v>
      </c>
      <c r="O39" s="12" t="s">
        <v>23</v>
      </c>
      <c r="P39" s="10"/>
      <c r="Q39" s="26"/>
      <c r="R39" s="60">
        <f t="shared" si="1"/>
        <v>0</v>
      </c>
      <c r="S39" s="60">
        <f t="shared" si="0"/>
        <v>0</v>
      </c>
    </row>
    <row r="40" spans="1:19" s="2" customFormat="1" ht="14.25" x14ac:dyDescent="0.2">
      <c r="A40" s="34"/>
      <c r="B40" s="73"/>
      <c r="C40" s="72"/>
      <c r="D40" s="71"/>
      <c r="E40" s="71"/>
      <c r="F40" s="74"/>
      <c r="G40" s="74"/>
      <c r="H40" s="71"/>
      <c r="I40" s="72"/>
      <c r="J40" s="81"/>
      <c r="K40" s="71"/>
      <c r="L40" s="71"/>
      <c r="M40" s="73"/>
      <c r="N40" s="78"/>
      <c r="O40" s="12" t="s">
        <v>24</v>
      </c>
      <c r="P40" s="10"/>
      <c r="Q40" s="26"/>
      <c r="R40" s="60">
        <f t="shared" si="1"/>
        <v>0</v>
      </c>
      <c r="S40" s="60">
        <f t="shared" si="0"/>
        <v>0</v>
      </c>
    </row>
    <row r="41" spans="1:19" s="2" customFormat="1" ht="14.25" x14ac:dyDescent="0.2">
      <c r="B41" s="35"/>
      <c r="C41" s="56" t="s">
        <v>139</v>
      </c>
      <c r="D41" s="15"/>
      <c r="E41" s="15"/>
      <c r="F41" s="15"/>
      <c r="G41" s="15"/>
      <c r="H41" s="15"/>
      <c r="I41" s="15"/>
      <c r="J41" s="52"/>
      <c r="K41" s="15"/>
      <c r="L41" s="15"/>
      <c r="M41" s="15"/>
      <c r="N41" s="15"/>
      <c r="O41" s="15"/>
      <c r="P41" s="15"/>
      <c r="Q41" s="36">
        <f>SUM(Q5:Q40)</f>
        <v>0</v>
      </c>
      <c r="R41" s="36">
        <f t="shared" ref="R41:S41" si="2">SUM(R5:R40)</f>
        <v>0</v>
      </c>
      <c r="S41" s="36">
        <f t="shared" si="2"/>
        <v>0</v>
      </c>
    </row>
    <row r="42" spans="1:19" ht="14.25" x14ac:dyDescent="0.2">
      <c r="B42" s="17"/>
      <c r="C42" s="18"/>
      <c r="D42" s="19"/>
      <c r="E42" s="19"/>
      <c r="F42" s="19"/>
      <c r="G42" s="19"/>
      <c r="H42" s="19"/>
      <c r="I42" s="19"/>
      <c r="J42" s="20"/>
      <c r="K42" s="19"/>
      <c r="L42" s="19"/>
      <c r="M42" s="19"/>
      <c r="N42" s="19"/>
      <c r="O42" s="19"/>
      <c r="P42" s="19"/>
      <c r="Q42" s="21"/>
    </row>
  </sheetData>
  <sheetProtection algorithmName="SHA-512" hashValue="iLMaWT5HiTHXneFcbGWLTcXoZ8o/Ul2OJMv1YprM0X2qQOlZCiB7KNcyd0LiIJB+GBbDGA0dhWPyaEnadyL3Pw==" saltValue="F5maiqcYX7A2oUkyaJ1y6A==" spinCount="100000" sheet="1" objects="1" scenarios="1"/>
  <protectedRanges>
    <protectedRange sqref="Q5:Q40" name="Oblast1"/>
  </protectedRanges>
  <mergeCells count="165">
    <mergeCell ref="B2:S2"/>
    <mergeCell ref="E15:E16"/>
    <mergeCell ref="E13:E14"/>
    <mergeCell ref="E10:E12"/>
    <mergeCell ref="D8:D9"/>
    <mergeCell ref="G35:G36"/>
    <mergeCell ref="F35:F36"/>
    <mergeCell ref="E35:E36"/>
    <mergeCell ref="D35:D36"/>
    <mergeCell ref="C35:C36"/>
    <mergeCell ref="B35:B36"/>
    <mergeCell ref="B37:B38"/>
    <mergeCell ref="M37:M38"/>
    <mergeCell ref="N37:N38"/>
    <mergeCell ref="N35:N36"/>
    <mergeCell ref="M35:M36"/>
    <mergeCell ref="L35:L36"/>
    <mergeCell ref="K35:K36"/>
    <mergeCell ref="J35:J36"/>
    <mergeCell ref="I35:I36"/>
    <mergeCell ref="H35:H36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D15:D16"/>
    <mergeCell ref="C15:C16"/>
    <mergeCell ref="B5:B6"/>
    <mergeCell ref="B8:B9"/>
    <mergeCell ref="B10:B12"/>
    <mergeCell ref="B13:B14"/>
    <mergeCell ref="B15:B16"/>
    <mergeCell ref="C8:C9"/>
    <mergeCell ref="C10:C12"/>
    <mergeCell ref="D10:D12"/>
    <mergeCell ref="K15:K16"/>
    <mergeCell ref="H15:H16"/>
    <mergeCell ref="N13:N14"/>
    <mergeCell ref="M13:M14"/>
    <mergeCell ref="G8:G9"/>
    <mergeCell ref="L13:L14"/>
    <mergeCell ref="L10:L12"/>
    <mergeCell ref="L8:L9"/>
    <mergeCell ref="K8:K9"/>
    <mergeCell ref="K10:K12"/>
    <mergeCell ref="K13:K14"/>
    <mergeCell ref="L15:L16"/>
    <mergeCell ref="N15:N16"/>
    <mergeCell ref="M15:M16"/>
    <mergeCell ref="F15:F16"/>
    <mergeCell ref="F13:F14"/>
    <mergeCell ref="J13:J14"/>
    <mergeCell ref="H10:H12"/>
    <mergeCell ref="H13:H14"/>
    <mergeCell ref="J15:J16"/>
    <mergeCell ref="G15:G16"/>
    <mergeCell ref="G13:G14"/>
    <mergeCell ref="I15:I16"/>
    <mergeCell ref="J5:J6"/>
    <mergeCell ref="K5:K6"/>
    <mergeCell ref="M5:M6"/>
    <mergeCell ref="N5:N6"/>
    <mergeCell ref="L5:L6"/>
    <mergeCell ref="N8:N9"/>
    <mergeCell ref="N10:N12"/>
    <mergeCell ref="J8:J9"/>
    <mergeCell ref="J10:J12"/>
    <mergeCell ref="M10:M12"/>
    <mergeCell ref="M8:M9"/>
    <mergeCell ref="H5:H6"/>
    <mergeCell ref="C5:C6"/>
    <mergeCell ref="D5:D6"/>
    <mergeCell ref="E5:E6"/>
    <mergeCell ref="F5:F6"/>
    <mergeCell ref="G5:G6"/>
    <mergeCell ref="I5:I6"/>
    <mergeCell ref="I13:I14"/>
    <mergeCell ref="I10:I12"/>
    <mergeCell ref="I8:I9"/>
    <mergeCell ref="H8:H9"/>
    <mergeCell ref="F8:F9"/>
    <mergeCell ref="F10:F12"/>
    <mergeCell ref="G10:G12"/>
    <mergeCell ref="E8:E9"/>
    <mergeCell ref="D13:D14"/>
    <mergeCell ref="C13:C14"/>
    <mergeCell ref="F22:F23"/>
    <mergeCell ref="K20:K21"/>
    <mergeCell ref="L20:L21"/>
    <mergeCell ref="M20:M21"/>
    <mergeCell ref="N20:N21"/>
    <mergeCell ref="J20:J21"/>
    <mergeCell ref="F20:F21"/>
    <mergeCell ref="E20:E21"/>
    <mergeCell ref="B20:B21"/>
    <mergeCell ref="C20:C21"/>
    <mergeCell ref="D20:D21"/>
    <mergeCell ref="G20:G21"/>
    <mergeCell ref="H20:H21"/>
    <mergeCell ref="I20:I21"/>
    <mergeCell ref="E26:E27"/>
    <mergeCell ref="D26:D27"/>
    <mergeCell ref="C26:C27"/>
    <mergeCell ref="B26:B27"/>
    <mergeCell ref="K26:K27"/>
    <mergeCell ref="F26:F27"/>
    <mergeCell ref="D28:D29"/>
    <mergeCell ref="M22:M23"/>
    <mergeCell ref="N22:N23"/>
    <mergeCell ref="I26:I27"/>
    <mergeCell ref="H26:H27"/>
    <mergeCell ref="G26:G27"/>
    <mergeCell ref="L26:L27"/>
    <mergeCell ref="M26:M27"/>
    <mergeCell ref="N26:N27"/>
    <mergeCell ref="L22:L23"/>
    <mergeCell ref="E22:E23"/>
    <mergeCell ref="D22:D23"/>
    <mergeCell ref="B22:B23"/>
    <mergeCell ref="C22:C23"/>
    <mergeCell ref="K22:K23"/>
    <mergeCell ref="I22:I23"/>
    <mergeCell ref="H22:H23"/>
    <mergeCell ref="G22:G23"/>
    <mergeCell ref="E28:E29"/>
    <mergeCell ref="F28:F29"/>
    <mergeCell ref="G28:G29"/>
    <mergeCell ref="H28:H29"/>
    <mergeCell ref="E31:E32"/>
    <mergeCell ref="G31:G32"/>
    <mergeCell ref="B28:B29"/>
    <mergeCell ref="B31:B32"/>
    <mergeCell ref="C28:C29"/>
    <mergeCell ref="C31:C32"/>
    <mergeCell ref="H31:H32"/>
    <mergeCell ref="F31:F32"/>
    <mergeCell ref="I28:I29"/>
    <mergeCell ref="K28:K29"/>
    <mergeCell ref="L28:L29"/>
    <mergeCell ref="M28:M29"/>
    <mergeCell ref="N28:N29"/>
    <mergeCell ref="N31:N32"/>
    <mergeCell ref="L31:L32"/>
    <mergeCell ref="M31:M32"/>
    <mergeCell ref="K31:K32"/>
    <mergeCell ref="I31:I32"/>
  </mergeCells>
  <hyperlinks>
    <hyperlink ref="N5" r:id="rId1" xr:uid="{07A1A66B-463A-464E-B202-0E5849C89531}"/>
    <hyperlink ref="N7" r:id="rId2" xr:uid="{E4951296-5640-4552-B32B-E2958F27B389}"/>
    <hyperlink ref="N8" r:id="rId3" xr:uid="{59D23194-EBAD-404E-8B31-F9C5C95F1D7D}"/>
    <hyperlink ref="N10" r:id="rId4" display="marketa.dvorakova@lf1.cuni.cz/petra.zagrapanova@lf1.cuni.cz" xr:uid="{79B8B2D0-1BB6-4CDF-8D62-1182A47E30E6}"/>
    <hyperlink ref="N13" r:id="rId5" xr:uid="{18502BE3-956B-4C96-B289-C96FE961EEE0}"/>
    <hyperlink ref="N15" r:id="rId6" xr:uid="{9C3D2B99-1442-42E3-B165-A16D25F3DE5D}"/>
    <hyperlink ref="N17" r:id="rId7" xr:uid="{362B74AE-3828-457E-9102-5C86F9EE32C2}"/>
    <hyperlink ref="N18" r:id="rId8" xr:uid="{5B874DF2-BE3A-4C5D-881F-AD4A507D12BE}"/>
    <hyperlink ref="N20" r:id="rId9" xr:uid="{83FCB5C7-2232-4E1C-BDF0-A962A37CFA47}"/>
    <hyperlink ref="N22" r:id="rId10" xr:uid="{E5F0BC9A-8DFF-4556-9A08-B7BEF4958D8C}"/>
    <hyperlink ref="N26" r:id="rId11" xr:uid="{E0B2D104-DD90-45B8-B270-0F508B0C6B7E}"/>
    <hyperlink ref="N24" r:id="rId12" xr:uid="{9510F3B0-671D-4753-9A9D-4BEE9AFB4476}"/>
    <hyperlink ref="N25" r:id="rId13" xr:uid="{62169B63-8401-470A-826B-15779495BF3F}"/>
    <hyperlink ref="N28" r:id="rId14" xr:uid="{F7336D35-1F6C-45AA-B522-54C425C8DF70}"/>
    <hyperlink ref="N30" r:id="rId15" xr:uid="{5E7C4AAE-8163-4F4E-A465-63B027C83EA2}"/>
    <hyperlink ref="N31:N32" r:id="rId16" display="polansky@ufal.mff.cuni.cz" xr:uid="{D3995F95-AECE-4D18-A3F7-C9034A7A0EC9}"/>
    <hyperlink ref="N33" r:id="rId17" xr:uid="{24AF823D-F024-46A1-8319-D9E250A5DEF8}"/>
    <hyperlink ref="N35" r:id="rId18" xr:uid="{68D6AF2C-238A-4DFF-80E7-6EAC60933832}"/>
    <hyperlink ref="N37" r:id="rId19" xr:uid="{CB27A426-2074-43EE-AC09-99C1224907F1}"/>
    <hyperlink ref="N39" r:id="rId20" xr:uid="{6F528769-69E0-45F0-91D3-F803D27E20EF}"/>
  </hyperlinks>
  <pageMargins left="0.7" right="0.7" top="0.78740157499999996" bottom="0.78740157499999996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1D72-88B6-415A-937A-C3A8AEB8595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88db78-d0e1-442b-976d-034a5d4809f2" xsi:nil="true"/>
    <Stavpl_x00e1_nuVZ xmlns="859cb4f5-7bd4-450a-87ae-8241e1438796">V procesu</Stavpl_x00e1_nuVZ>
    <lcf76f155ced4ddcb4097134ff3c332f xmlns="859cb4f5-7bd4-450a-87ae-8241e143879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956A79492B814EBE69A92F27EC7F79" ma:contentTypeVersion="19" ma:contentTypeDescription="Vytvoří nový dokument" ma:contentTypeScope="" ma:versionID="cfc0a56de3d283470c502005711f750b">
  <xsd:schema xmlns:xsd="http://www.w3.org/2001/XMLSchema" xmlns:xs="http://www.w3.org/2001/XMLSchema" xmlns:p="http://schemas.microsoft.com/office/2006/metadata/properties" xmlns:ns2="859cb4f5-7bd4-450a-87ae-8241e1438796" xmlns:ns3="1188db78-d0e1-442b-976d-034a5d4809f2" targetNamespace="http://schemas.microsoft.com/office/2006/metadata/properties" ma:root="true" ma:fieldsID="3a7f106a859b2e05106fd5a1024b1a6e" ns2:_="" ns3:_="">
    <xsd:import namespace="859cb4f5-7bd4-450a-87ae-8241e1438796"/>
    <xsd:import namespace="1188db78-d0e1-442b-976d-034a5d48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Stavpl_x00e1_nuVZ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cb4f5-7bd4-450a-87ae-8241e1438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pl_x00e1_nuVZ" ma:index="22" ma:displayName="Stav plánu VZ" ma:default="V procesu" ma:format="Dropdown" ma:internalName="Stavpl_x00e1_nuVZ">
      <xsd:simpleType>
        <xsd:restriction base="dms:Choice">
          <xsd:enumeration value="Hotovo"/>
          <xsd:enumeration value="V procesu"/>
          <xsd:enumeration value="Nevyplňujeme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8db78-d0e1-442b-976d-034a5d48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837f02-2d99-4af3-a021-2740e69dcf36}" ma:internalName="TaxCatchAll" ma:showField="CatchAllData" ma:web="1188db78-d0e1-442b-976d-034a5d48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77DD66-7788-42BF-A1AA-71508AAFAE11}">
  <ds:schemaRefs>
    <ds:schemaRef ds:uri="http://schemas.microsoft.com/office/2006/metadata/properties"/>
    <ds:schemaRef ds:uri="http://schemas.microsoft.com/office/infopath/2007/PartnerControls"/>
    <ds:schemaRef ds:uri="1188db78-d0e1-442b-976d-034a5d4809f2"/>
    <ds:schemaRef ds:uri="859cb4f5-7bd4-450a-87ae-8241e1438796"/>
  </ds:schemaRefs>
</ds:datastoreItem>
</file>

<file path=customXml/itemProps2.xml><?xml version="1.0" encoding="utf-8"?>
<ds:datastoreItem xmlns:ds="http://schemas.openxmlformats.org/officeDocument/2006/customXml" ds:itemID="{CCE03D4D-227C-4183-A8C5-6420F87E5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cb4f5-7bd4-450a-87ae-8241e1438796"/>
    <ds:schemaRef ds:uri="1188db78-d0e1-442b-976d-034a5d480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5333BF-E4A5-477D-B6E8-ED58CB811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AUDIT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isouckova</dc:creator>
  <cp:keywords/>
  <dc:description/>
  <cp:lastModifiedBy>Marek Buday</cp:lastModifiedBy>
  <cp:revision/>
  <dcterms:created xsi:type="dcterms:W3CDTF">2016-11-03T09:38:41Z</dcterms:created>
  <dcterms:modified xsi:type="dcterms:W3CDTF">2025-01-06T14:35:26Z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0x010100BE8300ED358BDB4BB6D3001B540ADE28</vt:lpwstr>
  </property>
  <property fmtid="{D5CDD505-2E9C-101B-9397-08002B2CF9AE}" pid="3" name="MediaServiceImageTags">
    <vt:lpwstr/>
  </property>
</Properties>
</file>