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5/Kajetánka matrace (IZ Kajetánka, VZMR otevřená)/Kajetánka matrace - OPAKOVÁNÍ/"/>
    </mc:Choice>
  </mc:AlternateContent>
  <xr:revisionPtr revIDLastSave="1" documentId="13_ncr:1_{374BA3E5-B741-4922-9732-8722E8D59C2C}" xr6:coauthVersionLast="47" xr6:coauthVersionMax="47" xr10:uidLastSave="{C61B9A38-8030-454C-9F1D-ADED4FB46589}"/>
  <bookViews>
    <workbookView xWindow="-120" yWindow="-120" windowWidth="29040" windowHeight="15720" xr2:uid="{4497B296-056D-4428-9B88-348F0D0F04F0}"/>
  </bookViews>
  <sheets>
    <sheet name="Matrace-VV+Specifikace" sheetId="2" r:id="rId1"/>
  </sheets>
  <definedNames>
    <definedName name="_xlnm.Print_Area" localSheetId="0">'Matrace-VV+Specifikace'!$A$7:$H$18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F12" i="2" s="1"/>
  <c r="G12" i="2" s="1"/>
  <c r="D10" i="2"/>
  <c r="E10" i="2" s="1"/>
  <c r="F10" i="2" s="1"/>
  <c r="G10" i="2" s="1"/>
  <c r="D8" i="2"/>
  <c r="E8" i="2" l="1"/>
  <c r="F8" i="2" s="1"/>
  <c r="G8" i="2" s="1"/>
  <c r="H10" i="2"/>
  <c r="J10" i="2" s="1"/>
  <c r="H12" i="2"/>
  <c r="J12" i="2" s="1"/>
  <c r="K12" i="2" l="1"/>
  <c r="L12" i="2" s="1"/>
  <c r="K10" i="2"/>
  <c r="L10" i="2"/>
  <c r="H8" i="2"/>
  <c r="J8" i="2" s="1"/>
  <c r="J14" i="2" l="1"/>
  <c r="K8" i="2"/>
  <c r="K14" i="2" s="1"/>
  <c r="L8" i="2" l="1"/>
  <c r="L14" i="2" s="1"/>
</calcChain>
</file>

<file path=xl/sharedStrings.xml><?xml version="1.0" encoding="utf-8"?>
<sst xmlns="http://schemas.openxmlformats.org/spreadsheetml/2006/main" count="39" uniqueCount="38">
  <si>
    <t>KAJETÁNKA INTERIÉRY</t>
  </si>
  <si>
    <t>Matrace OPAKOVÁNÍ</t>
  </si>
  <si>
    <t>Specifikace + rozpočet</t>
  </si>
  <si>
    <t>Pol.</t>
  </si>
  <si>
    <t>Název výrobku</t>
  </si>
  <si>
    <t>Ks/ pokoj</t>
  </si>
  <si>
    <t>I. Etapa a)</t>
  </si>
  <si>
    <t>I. Etapa b)</t>
  </si>
  <si>
    <t>II. Etapa a)</t>
  </si>
  <si>
    <t>II. Etapa b)</t>
  </si>
  <si>
    <t>celkem ks</t>
  </si>
  <si>
    <t>Cena jednotková bez DPH</t>
  </si>
  <si>
    <t>Cena celkem bez DPH</t>
  </si>
  <si>
    <t>DPH 21%</t>
  </si>
  <si>
    <t>Cena celkem vč. DPH</t>
  </si>
  <si>
    <t>Dvoulůžkový pokoj</t>
  </si>
  <si>
    <t>Matrace</t>
  </si>
  <si>
    <t>Jednolůžkový pokoj</t>
  </si>
  <si>
    <t>Ostatní</t>
  </si>
  <si>
    <t>Doprava</t>
  </si>
  <si>
    <t>CELKEM</t>
  </si>
  <si>
    <t>Poznámky:</t>
  </si>
  <si>
    <t>Položky jsou uvedeny jako komplet, tj. dodávka na místo určení.</t>
  </si>
  <si>
    <t xml:space="preserve">Účastník zadávacího řízení je povinen vyplnit všechna žlutě vyznačená pole. </t>
  </si>
  <si>
    <t>Zde dodavatel uvede výrobce a označení produktu.</t>
  </si>
  <si>
    <t>Specifikace a kvalitattivní požadavky:</t>
  </si>
  <si>
    <t>Technická specifikace matrace:</t>
  </si>
  <si>
    <t xml:space="preserve">• výška matrace 19,5-20,5 cm
• volně ložená sedmizónová matrace (jádro + oboustranně studená pěna) vrchní a spodní pěna tl. min. 4 cm s tvrdostí pěny 30 kg/m3 z pěny zpracované za studena, střed z jádra RE 80
• Potah snímatelný a dělitelný na dvě části (270g/m2), zip po celém obvodu matrace, pratelný na 60°C.
• snížená hořlavost dle ČSN EN 597-1, ČSN EN 597-2 
• nosnost  150 kg, tuhost středně vyšší 7/10
</t>
  </si>
  <si>
    <t>V technické specifikaci jsou uvedeny minimální požadavky zadavatele na technickou úroveň, účastník může nabídnout zboží se srovnatelnými nebo vyššími parametry.</t>
  </si>
  <si>
    <t>Dodavatel předloží osvědčení na výrobek včetně Protokolu o zkouškách, shodu s požadavky norem:</t>
  </si>
  <si>
    <t>ČSN 91 1010 Nábytek - Lehací nábytek - Základní rozměry a požadavky</t>
  </si>
  <si>
    <t>ČSN EN 1334 Nábytek bytový - postele a matrace - metody měření a doporučené tolerance</t>
  </si>
  <si>
    <t>ČSN EN 1957 Nábytek bytový - postele a matrace - metody zkoušení pro stanovení funkčních charakteristik</t>
  </si>
  <si>
    <t>Šetrnost k životnímu prostředí výrobku dodavatel prokáže předložením certifikátu Ekologicky šetrný výrobek nebo EU ecolabel certificate.</t>
  </si>
  <si>
    <t>Prokázání splnění požadovaných specifikací:</t>
  </si>
  <si>
    <t xml:space="preserve">Dodavatel předloží technické listy výrobků určených k dodání, ze kterých musí vyplývat obchodní názvy a typové označení nabízených výrobků, jména výrobců a technické parametry prokazující splněních všech požadavků definovaných zadavatelem v této ZD. </t>
  </si>
  <si>
    <t xml:space="preserve">U nabízeného produktu musí být uveden výrobce produktu a současně musí být produkt označen tak, aby jej bylo možné jednoznačně identifikovat a odlišit jej tak od jiných podobných produktů. </t>
  </si>
  <si>
    <t xml:space="preserve">Zadavatel nepožaduje předložení vzorků, pouze si vymínil právo předložení vzorku nabízeného výrobku v případě potřeby ověření splnění požadovaných parametrů.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</si>
</sst>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\ [$Kč-405]_-;\-* #,##0\ [$Kč-405]_-;_-* &quot;-&quot;??\ [$Kč-405]_-;_-@_-"/>
  </numFmts>
  <fonts count="12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4">
    <xf numFmtId="0" fontId="0" fillId="0" borderId="0" xfId="0"/>
    <xf numFmtId="164" fontId="0" fillId="0" borderId="0" xfId="0" applyNumberFormat="1"/>
    <xf numFmtId="0" fontId="2" fillId="0" borderId="1" xfId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1" applyFont="1" applyFill="1" applyBorder="1" applyAlignment="1">
      <alignment horizontal="left" vertical="center" wrapText="1" inden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3" fillId="3" borderId="1" xfId="2" applyNumberFormat="1" applyFill="1" applyBorder="1" applyAlignment="1">
      <alignment horizontal="center"/>
    </xf>
    <xf numFmtId="3" fontId="3" fillId="4" borderId="1" xfId="2" applyNumberForma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justify" vertical="top" wrapText="1"/>
    </xf>
    <xf numFmtId="0" fontId="1" fillId="0" borderId="0" xfId="3"/>
    <xf numFmtId="0" fontId="11" fillId="0" borderId="0" xfId="0" applyFont="1"/>
    <xf numFmtId="0" fontId="10" fillId="0" borderId="0" xfId="3" applyFont="1" applyAlignment="1">
      <alignment vertical="top" wrapText="1"/>
    </xf>
    <xf numFmtId="0" fontId="9" fillId="0" borderId="0" xfId="3" applyFont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7" fillId="2" borderId="0" xfId="3" applyFont="1" applyFill="1" applyAlignment="1">
      <alignment horizontal="center" vertical="top" wrapText="1"/>
    </xf>
    <xf numFmtId="0" fontId="7" fillId="0" borderId="0" xfId="3" applyFont="1" applyAlignment="1">
      <alignment horizontal="justify" vertical="top" wrapText="1"/>
    </xf>
    <xf numFmtId="0" fontId="8" fillId="0" borderId="0" xfId="3" applyFont="1" applyAlignment="1">
      <alignment horizontal="left" vertical="top" wrapText="1"/>
    </xf>
    <xf numFmtId="0" fontId="8" fillId="0" borderId="0" xfId="3" applyFont="1" applyAlignment="1">
      <alignment horizontal="justify" vertical="top" wrapText="1"/>
    </xf>
    <xf numFmtId="0" fontId="9" fillId="0" borderId="0" xfId="3" applyFont="1" applyAlignment="1">
      <alignment vertical="top" wrapText="1"/>
    </xf>
  </cellXfs>
  <cellStyles count="4">
    <cellStyle name="Normální" xfId="0" builtinId="0"/>
    <cellStyle name="Normální 2" xfId="3" xr:uid="{D57BED76-9DA6-4454-AF2D-9FDA5D75F22A}"/>
    <cellStyle name="normální_kat_čísla" xfId="2" xr:uid="{D3BE87B4-315C-4C0F-A9A6-E18CCE1DC726}"/>
    <cellStyle name="normální_logistika BA1" xfId="1" xr:uid="{268B631A-DBED-4C94-99DF-CE7F21E68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CE3F-389A-4666-9364-48762403F610}">
  <dimension ref="A1:L39"/>
  <sheetViews>
    <sheetView tabSelected="1" topLeftCell="A19" zoomScaleNormal="100" workbookViewId="0">
      <selection activeCell="A27" sqref="A27:F27"/>
    </sheetView>
  </sheetViews>
  <sheetFormatPr defaultRowHeight="15"/>
  <cols>
    <col min="1" max="1" width="5.85546875" bestFit="1" customWidth="1"/>
    <col min="2" max="2" width="31.28515625" customWidth="1"/>
    <col min="3" max="3" width="7.28515625" customWidth="1"/>
    <col min="4" max="7" width="11.5703125" customWidth="1"/>
    <col min="8" max="8" width="22.28515625" style="1" customWidth="1"/>
    <col min="9" max="9" width="17.7109375" customWidth="1"/>
    <col min="10" max="10" width="15.7109375" customWidth="1"/>
    <col min="11" max="12" width="14.28515625" customWidth="1"/>
    <col min="13" max="13" width="9.140625" customWidth="1"/>
  </cols>
  <sheetData>
    <row r="1" spans="1:12">
      <c r="B1" t="s">
        <v>0</v>
      </c>
    </row>
    <row r="3" spans="1:12">
      <c r="B3" t="s">
        <v>1</v>
      </c>
    </row>
    <row r="4" spans="1:12">
      <c r="B4" s="15" t="s">
        <v>2</v>
      </c>
    </row>
    <row r="6" spans="1:12" s="5" customFormat="1" ht="33.75" customHeight="1">
      <c r="A6" s="2" t="s">
        <v>3</v>
      </c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4" t="s">
        <v>12</v>
      </c>
      <c r="K6" s="3" t="s">
        <v>13</v>
      </c>
      <c r="L6" s="3" t="s">
        <v>14</v>
      </c>
    </row>
    <row r="7" spans="1:12">
      <c r="A7" s="6"/>
      <c r="B7" s="6" t="s">
        <v>15</v>
      </c>
      <c r="C7" s="6"/>
      <c r="D7" s="6"/>
      <c r="E7" s="6"/>
      <c r="F7" s="6"/>
      <c r="G7" s="6"/>
      <c r="H7" s="6"/>
      <c r="I7" s="6"/>
      <c r="J7" s="7"/>
      <c r="K7" s="6"/>
      <c r="L7" s="6"/>
    </row>
    <row r="8" spans="1:12">
      <c r="A8" s="8">
        <v>1</v>
      </c>
      <c r="B8" s="9" t="s">
        <v>16</v>
      </c>
      <c r="C8" s="10">
        <v>2</v>
      </c>
      <c r="D8" s="10">
        <f>C8*15*2</f>
        <v>60</v>
      </c>
      <c r="E8" s="10">
        <f>D8</f>
        <v>60</v>
      </c>
      <c r="F8" s="10">
        <f t="shared" ref="F8:G8" si="0">E8</f>
        <v>60</v>
      </c>
      <c r="G8" s="10">
        <f t="shared" si="0"/>
        <v>60</v>
      </c>
      <c r="H8" s="10">
        <f>SUM(D8:G8)</f>
        <v>240</v>
      </c>
      <c r="I8" s="11"/>
      <c r="J8" s="12">
        <f t="shared" ref="J8" si="1">+I8*H8</f>
        <v>0</v>
      </c>
      <c r="K8" s="10">
        <f>J8*0.21</f>
        <v>0</v>
      </c>
      <c r="L8" s="10">
        <f>SUM(J8+K8)</f>
        <v>0</v>
      </c>
    </row>
    <row r="9" spans="1:12">
      <c r="A9" s="6"/>
      <c r="B9" s="6" t="s">
        <v>17</v>
      </c>
      <c r="C9" s="6"/>
      <c r="D9" s="6"/>
      <c r="E9" s="6"/>
      <c r="F9" s="6"/>
      <c r="G9" s="6"/>
      <c r="H9" s="6"/>
      <c r="I9" s="6"/>
      <c r="J9" s="7"/>
      <c r="K9" s="6"/>
      <c r="L9" s="6"/>
    </row>
    <row r="10" spans="1:12">
      <c r="A10" s="8">
        <v>2</v>
      </c>
      <c r="B10" s="9" t="s">
        <v>16</v>
      </c>
      <c r="C10" s="10">
        <v>1</v>
      </c>
      <c r="D10" s="10">
        <f>C10*15*2</f>
        <v>30</v>
      </c>
      <c r="E10" s="10">
        <f>D10</f>
        <v>30</v>
      </c>
      <c r="F10" s="10">
        <f t="shared" ref="F10:G10" si="2">E10</f>
        <v>30</v>
      </c>
      <c r="G10" s="10">
        <f t="shared" si="2"/>
        <v>30</v>
      </c>
      <c r="H10" s="10">
        <f>SUM(D10:G10)</f>
        <v>120</v>
      </c>
      <c r="I10" s="11"/>
      <c r="J10" s="12">
        <f t="shared" ref="J10" si="3">+I10*H10</f>
        <v>0</v>
      </c>
      <c r="K10" s="10">
        <f>J10*0.21</f>
        <v>0</v>
      </c>
      <c r="L10" s="10">
        <f>SUM(J10+K10)</f>
        <v>0</v>
      </c>
    </row>
    <row r="11" spans="1:12">
      <c r="A11" s="6"/>
      <c r="B11" s="6" t="s">
        <v>18</v>
      </c>
      <c r="C11" s="6"/>
      <c r="D11" s="6"/>
      <c r="E11" s="6"/>
      <c r="F11" s="6"/>
      <c r="G11" s="6"/>
      <c r="H11" s="6"/>
      <c r="I11" s="6"/>
      <c r="J11" s="7"/>
      <c r="K11" s="6"/>
      <c r="L11" s="6"/>
    </row>
    <row r="12" spans="1:12">
      <c r="A12" s="8">
        <v>3</v>
      </c>
      <c r="B12" s="9" t="s">
        <v>19</v>
      </c>
      <c r="C12" s="10"/>
      <c r="D12" s="10">
        <v>1</v>
      </c>
      <c r="E12" s="10">
        <f>D12</f>
        <v>1</v>
      </c>
      <c r="F12" s="10">
        <f t="shared" ref="F12:G12" si="4">E12</f>
        <v>1</v>
      </c>
      <c r="G12" s="10">
        <f t="shared" si="4"/>
        <v>1</v>
      </c>
      <c r="H12" s="10">
        <f>SUM(D12:G12)</f>
        <v>4</v>
      </c>
      <c r="I12" s="11"/>
      <c r="J12" s="12">
        <f t="shared" ref="J12" si="5">+I12*H12</f>
        <v>0</v>
      </c>
      <c r="K12" s="10">
        <f>J12*0.21</f>
        <v>0</v>
      </c>
      <c r="L12" s="10">
        <f>SUM(J12+K12)</f>
        <v>0</v>
      </c>
    </row>
    <row r="14" spans="1:12">
      <c r="A14" s="6"/>
      <c r="B14" s="6" t="s">
        <v>20</v>
      </c>
      <c r="C14" s="6"/>
      <c r="D14" s="6"/>
      <c r="E14" s="6"/>
      <c r="F14" s="6"/>
      <c r="G14" s="6"/>
      <c r="H14" s="6"/>
      <c r="I14" s="6"/>
      <c r="J14" s="7">
        <f>SUM(J8,J10,J12)</f>
        <v>0</v>
      </c>
      <c r="K14" s="7">
        <f t="shared" ref="K14:L14" si="6">SUM(K8,K10,K12)</f>
        <v>0</v>
      </c>
      <c r="L14" s="7">
        <f t="shared" si="6"/>
        <v>0</v>
      </c>
    </row>
    <row r="16" spans="1:12">
      <c r="B16" t="s">
        <v>21</v>
      </c>
    </row>
    <row r="17" spans="1:6">
      <c r="B17" t="s">
        <v>22</v>
      </c>
    </row>
    <row r="18" spans="1:6">
      <c r="B18" t="s">
        <v>23</v>
      </c>
    </row>
    <row r="19" spans="1:6" ht="42.75" customHeight="1">
      <c r="A19" s="18" t="s">
        <v>24</v>
      </c>
      <c r="B19" s="18"/>
      <c r="C19" s="18"/>
      <c r="D19" s="18"/>
      <c r="E19" s="18"/>
      <c r="F19" s="18"/>
    </row>
    <row r="22" spans="1:6" ht="15" customHeight="1">
      <c r="A22" s="19" t="s">
        <v>25</v>
      </c>
      <c r="B22" s="19"/>
      <c r="C22" s="19"/>
      <c r="D22" s="19"/>
      <c r="E22" s="19"/>
      <c r="F22" s="19"/>
    </row>
    <row r="23" spans="1:6">
      <c r="A23" s="13"/>
      <c r="B23" s="14"/>
    </row>
    <row r="24" spans="1:6">
      <c r="A24" s="20" t="s">
        <v>26</v>
      </c>
      <c r="B24" s="20"/>
    </row>
    <row r="25" spans="1:6" ht="130.5" customHeight="1">
      <c r="A25" s="21" t="s">
        <v>27</v>
      </c>
      <c r="B25" s="21"/>
      <c r="C25" s="21"/>
      <c r="D25" s="21"/>
      <c r="E25" s="21"/>
      <c r="F25" s="21"/>
    </row>
    <row r="26" spans="1:6">
      <c r="A26" s="22"/>
      <c r="B26" s="22"/>
    </row>
    <row r="27" spans="1:6" ht="36.75" customHeight="1">
      <c r="A27" s="21" t="s">
        <v>28</v>
      </c>
      <c r="B27" s="21"/>
      <c r="C27" s="21"/>
      <c r="D27" s="21"/>
      <c r="E27" s="21"/>
      <c r="F27" s="21"/>
    </row>
    <row r="29" spans="1:6" ht="35.25" customHeight="1">
      <c r="A29" s="23" t="s">
        <v>29</v>
      </c>
      <c r="B29" s="23"/>
      <c r="C29" s="23"/>
      <c r="D29" s="23"/>
      <c r="E29" s="23"/>
      <c r="F29" s="23"/>
    </row>
    <row r="30" spans="1:6" ht="26.25" customHeight="1">
      <c r="A30" s="16" t="s">
        <v>30</v>
      </c>
      <c r="B30" s="16"/>
      <c r="C30" s="16"/>
      <c r="D30" s="16"/>
      <c r="E30" s="16"/>
      <c r="F30" s="16"/>
    </row>
    <row r="31" spans="1:6" ht="33.75" customHeight="1">
      <c r="A31" s="16" t="s">
        <v>31</v>
      </c>
      <c r="B31" s="16"/>
      <c r="C31" s="16"/>
      <c r="D31" s="16"/>
      <c r="E31" s="16"/>
      <c r="F31" s="16"/>
    </row>
    <row r="32" spans="1:6" ht="37.5" customHeight="1">
      <c r="A32" s="16" t="s">
        <v>32</v>
      </c>
      <c r="B32" s="16"/>
      <c r="C32" s="16"/>
      <c r="D32" s="16"/>
      <c r="E32" s="16"/>
      <c r="F32" s="16"/>
    </row>
    <row r="33" spans="1:6">
      <c r="A33" s="16"/>
      <c r="B33" s="16"/>
    </row>
    <row r="34" spans="1:6" ht="39" customHeight="1">
      <c r="A34" s="16" t="s">
        <v>33</v>
      </c>
      <c r="B34" s="16"/>
      <c r="C34" s="16"/>
      <c r="D34" s="16"/>
      <c r="E34" s="16"/>
      <c r="F34" s="16"/>
    </row>
    <row r="35" spans="1:6">
      <c r="A35" s="16"/>
      <c r="B35" s="16"/>
      <c r="C35" s="16"/>
      <c r="D35" s="16"/>
      <c r="E35" s="16"/>
      <c r="F35" s="16"/>
    </row>
    <row r="36" spans="1:6">
      <c r="A36" s="17" t="s">
        <v>34</v>
      </c>
      <c r="B36" s="17"/>
      <c r="C36" s="17"/>
      <c r="D36" s="17"/>
      <c r="E36" s="17"/>
      <c r="F36" s="17"/>
    </row>
    <row r="37" spans="1:6" ht="56.25" customHeight="1">
      <c r="A37" s="16" t="s">
        <v>35</v>
      </c>
      <c r="B37" s="16"/>
      <c r="C37" s="16"/>
      <c r="D37" s="16"/>
      <c r="E37" s="16"/>
      <c r="F37" s="16"/>
    </row>
    <row r="38" spans="1:6" ht="54.75" customHeight="1">
      <c r="A38" s="16" t="s">
        <v>36</v>
      </c>
      <c r="B38" s="16"/>
      <c r="C38" s="16"/>
      <c r="D38" s="16"/>
      <c r="E38" s="16"/>
      <c r="F38" s="16"/>
    </row>
    <row r="39" spans="1:6" ht="45.75" customHeight="1">
      <c r="A39" s="16" t="s">
        <v>37</v>
      </c>
      <c r="B39" s="16"/>
      <c r="C39" s="16"/>
      <c r="D39" s="16"/>
      <c r="E39" s="16"/>
      <c r="F39" s="16"/>
    </row>
  </sheetData>
  <mergeCells count="17">
    <mergeCell ref="A34:F34"/>
    <mergeCell ref="A19:F19"/>
    <mergeCell ref="A22:F22"/>
    <mergeCell ref="A24:B24"/>
    <mergeCell ref="A25:F25"/>
    <mergeCell ref="A26:B26"/>
    <mergeCell ref="A27:F27"/>
    <mergeCell ref="A29:F29"/>
    <mergeCell ref="A30:F30"/>
    <mergeCell ref="A31:F31"/>
    <mergeCell ref="A32:F32"/>
    <mergeCell ref="A33:B33"/>
    <mergeCell ref="A35:F35"/>
    <mergeCell ref="A36:F36"/>
    <mergeCell ref="A37:F37"/>
    <mergeCell ref="A38:F38"/>
    <mergeCell ref="A39:F39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5085279d6a465325a46b6306eed85b1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be11b5e039ce2bfd89b3d331aa54f3ce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2B9869-4377-480F-8116-D67881B1EAD9}"/>
</file>

<file path=customXml/itemProps2.xml><?xml version="1.0" encoding="utf-8"?>
<ds:datastoreItem xmlns:ds="http://schemas.openxmlformats.org/officeDocument/2006/customXml" ds:itemID="{01BC7182-A5B4-46B4-AC69-3455A8DAC7F0}"/>
</file>

<file path=customXml/itemProps3.xml><?xml version="1.0" encoding="utf-8"?>
<ds:datastoreItem xmlns:ds="http://schemas.openxmlformats.org/officeDocument/2006/customXml" ds:itemID="{B3B256F7-DD92-403B-BEC8-A4659E53B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Válek</dc:creator>
  <cp:keywords/>
  <dc:description/>
  <cp:lastModifiedBy>Martin Neubauer</cp:lastModifiedBy>
  <cp:revision/>
  <dcterms:created xsi:type="dcterms:W3CDTF">2025-01-22T07:18:50Z</dcterms:created>
  <dcterms:modified xsi:type="dcterms:W3CDTF">2025-02-24T11:08:28Z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