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39 Výzva VZ v DNS CH 39_2025 zizalova a steflova spojene\01_K_odeslání\"/>
    </mc:Choice>
  </mc:AlternateContent>
  <xr:revisionPtr revIDLastSave="0" documentId="13_ncr:1_{D4092ED5-0D1E-4095-A32E-28D16CC97C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definedNames>
    <definedName name="_xlnm.Print_Area" localSheetId="0">'Výzva CHEMIK'!$A$1:$AA$17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M9" i="1"/>
  <c r="N9" i="1" s="1"/>
  <c r="O9" i="1"/>
  <c r="M10" i="1"/>
  <c r="P10" i="1" s="1"/>
  <c r="O10" i="1"/>
  <c r="M11" i="1"/>
  <c r="P11" i="1" s="1"/>
  <c r="O11" i="1"/>
  <c r="M12" i="1"/>
  <c r="N12" i="1" s="1"/>
  <c r="O12" i="1"/>
  <c r="M13" i="1"/>
  <c r="P13" i="1" s="1"/>
  <c r="O13" i="1"/>
  <c r="M14" i="1"/>
  <c r="N14" i="1" s="1"/>
  <c r="O14" i="1"/>
  <c r="AI27" i="1"/>
  <c r="AI30" i="1"/>
  <c r="AI37" i="1" l="1"/>
  <c r="AI32" i="1"/>
  <c r="AI28" i="1"/>
  <c r="P12" i="1"/>
  <c r="Q12" i="1" s="1"/>
  <c r="N10" i="1"/>
  <c r="Q10" i="1"/>
  <c r="Q13" i="1"/>
  <c r="N13" i="1"/>
  <c r="P14" i="1"/>
  <c r="Q14" i="1" s="1"/>
  <c r="P8" i="1"/>
  <c r="Q8" i="1" s="1"/>
  <c r="Q11" i="1"/>
  <c r="N11" i="1"/>
  <c r="P9" i="1"/>
  <c r="Q9" i="1" s="1"/>
  <c r="O15" i="1" l="1"/>
  <c r="P15" i="1" l="1"/>
  <c r="Q15" i="1"/>
</calcChain>
</file>

<file path=xl/sharedStrings.xml><?xml version="1.0" encoding="utf-8"?>
<sst xmlns="http://schemas.openxmlformats.org/spreadsheetml/2006/main" count="142" uniqueCount="84">
  <si>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</si>
  <si>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</si>
  <si>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</si>
  <si>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</si>
  <si>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</si>
  <si>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</si>
  <si>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</si>
  <si>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</si>
  <si>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</si>
  <si>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</si>
  <si>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</si>
  <si>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</si>
  <si>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</si>
  <si>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</si>
  <si>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</si>
  <si>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</si>
  <si>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</si>
  <si>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</si>
  <si>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</si>
  <si>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</si>
  <si>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</si>
  <si>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</si>
  <si>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</si>
  <si>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</si>
  <si>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</si>
  <si>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</si>
  <si>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</si>
  <si>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</si>
  <si>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</si>
  <si>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</si>
  <si>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</si>
  <si>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</si>
  <si>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</si>
  <si>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</si>
  <si>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</si>
  <si>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</si>
  <si>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</si>
  <si>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</si>
  <si>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NE</t>
  </si>
  <si>
    <t>1 litr</t>
  </si>
  <si>
    <t>64-17-5</t>
  </si>
  <si>
    <t>LX22NPO5104</t>
  </si>
  <si>
    <t>Kyselina chlorovodíková 35% p.a.</t>
  </si>
  <si>
    <t>čirá kapalina Barva (APHA) max. 20 APHA Obsah min. 35,0 %</t>
  </si>
  <si>
    <t>max 1L</t>
  </si>
  <si>
    <t>351 ÚLM</t>
  </si>
  <si>
    <t>166-MŠMT mimor. NPO</t>
  </si>
  <si>
    <t>25107-11 Holada LX22NPO5107</t>
  </si>
  <si>
    <t>LX22NPO5107</t>
  </si>
  <si>
    <t xml:space="preserve">Merck, P-lab,Verkon, Penta </t>
  </si>
  <si>
    <t>6 týdnů</t>
  </si>
  <si>
    <t>Ústav lékařské mikrobiologie 1.LF a VFN, Studničkova 7, 128 00 Praha 2</t>
  </si>
  <si>
    <t>Holada Karel, doc. Ing. Ph.D.</t>
  </si>
  <si>
    <t>Sládková Ivana</t>
  </si>
  <si>
    <t>Kyselina octová 99% p.a.</t>
  </si>
  <si>
    <t>čirá bezbarvá kapalina Obsah min. 99,0 %,</t>
  </si>
  <si>
    <t>Ethanol 96 % p.a.</t>
  </si>
  <si>
    <t>čirá bezbarvá kapalina,min. 95,4 - 96,8 % (V/V)</t>
  </si>
  <si>
    <t>1litr</t>
  </si>
  <si>
    <t xml:space="preserve">Ethylalkohol syntetický technický  </t>
  </si>
  <si>
    <t>syntetický, denaturovaný, technický</t>
  </si>
  <si>
    <t>max 9L</t>
  </si>
  <si>
    <t>Hydroxid sodný  p.a.</t>
  </si>
  <si>
    <t>kvalita p.a. perličky, obsah min.98%</t>
  </si>
  <si>
    <t>max 1kg</t>
  </si>
  <si>
    <t>1 kg</t>
  </si>
  <si>
    <t>Benzin lékařský RN</t>
  </si>
  <si>
    <t>čirá bezbarvá snadno zápalná kapalina s typickým zápachem Totožnost vyhovuje zkoušce Hustota (20 °C) 0,666 - 0,690 g/cm3  Benzen max. 0,5 % obj.</t>
  </si>
  <si>
    <t>Metanol</t>
  </si>
  <si>
    <t>LC-MS grade</t>
  </si>
  <si>
    <t>2-10 L</t>
  </si>
  <si>
    <t xml:space="preserve"> Cardie </t>
  </si>
  <si>
    <t>Ne</t>
  </si>
  <si>
    <t>chromservis, p-lab, Sigma-Aldrich</t>
  </si>
  <si>
    <t>Ústav lékařské biochemie a laboratorní diagnostiky, 1. LF UK a VFN v Praze,  U Nemocnice 2, Praha 2 (Pracoviště Kateřinská 32, Praha)</t>
  </si>
  <si>
    <t>Ing. Kateřina Žížalová Ph.D.</t>
  </si>
  <si>
    <t>Irena Boková</t>
  </si>
  <si>
    <t>Celkem</t>
  </si>
  <si>
    <t>Výsledná nabídková cena v Kč včetně všech nákladů (např. dopravné, balné, náklady na pojištění, inflační vlivy, clo, sleva z ceny apod).</t>
  </si>
  <si>
    <t> 7647-01-0</t>
  </si>
  <si>
    <t>64-19-7</t>
  </si>
  <si>
    <t>1310-73-2</t>
  </si>
  <si>
    <t>110-54-3</t>
  </si>
  <si>
    <r>
      <t>Příloha č. 1 Výzvy č. 39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</si>
</sst>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FFF6D9"/>
        <bgColor indexed="64"/>
      </patternFill>
    </fill>
    <fill>
      <patternFill patternType="solid">
        <fgColor rgb="FF93D1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CC8F5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164" fontId="21" fillId="9" borderId="2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165" fontId="16" fillId="13" borderId="19" xfId="0" applyNumberFormat="1" applyFont="1" applyFill="1" applyBorder="1" applyAlignment="1">
      <alignment vertical="center" wrapText="1"/>
    </xf>
    <xf numFmtId="165" fontId="16" fillId="14" borderId="19" xfId="0" applyNumberFormat="1" applyFont="1" applyFill="1" applyBorder="1" applyAlignment="1">
      <alignment vertical="center" wrapText="1"/>
    </xf>
    <xf numFmtId="44" fontId="16" fillId="12" borderId="19" xfId="3" applyFont="1" applyFill="1" applyBorder="1" applyAlignment="1">
      <alignment vertical="center" wrapText="1"/>
    </xf>
    <xf numFmtId="165" fontId="16" fillId="5" borderId="19" xfId="0" applyNumberFormat="1" applyFont="1" applyFill="1" applyBorder="1" applyAlignment="1">
      <alignment vertical="center" wrapText="1"/>
    </xf>
    <xf numFmtId="165" fontId="16" fillId="15" borderId="19" xfId="0" applyNumberFormat="1" applyFont="1" applyFill="1" applyBorder="1" applyAlignment="1">
      <alignment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left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1" fontId="11" fillId="16" borderId="2" xfId="0" applyNumberFormat="1" applyFont="1" applyFill="1" applyBorder="1" applyAlignment="1">
      <alignment horizontal="center" vertical="center" wrapText="1"/>
    </xf>
    <xf numFmtId="1" fontId="11" fillId="16" borderId="10" xfId="0" applyNumberFormat="1" applyFont="1" applyFill="1" applyBorder="1" applyAlignment="1">
      <alignment horizontal="center" vertical="center" wrapText="1"/>
    </xf>
    <xf numFmtId="164" fontId="11" fillId="17" borderId="2" xfId="0" applyNumberFormat="1" applyFont="1" applyFill="1" applyBorder="1" applyAlignment="1">
      <alignment vertical="center" wrapText="1"/>
    </xf>
    <xf numFmtId="164" fontId="11" fillId="17" borderId="2" xfId="0" applyNumberFormat="1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 wrapText="1"/>
    </xf>
    <xf numFmtId="164" fontId="4" fillId="17" borderId="2" xfId="0" applyNumberFormat="1" applyFont="1" applyFill="1" applyBorder="1" applyAlignment="1">
      <alignment horizontal="center" vertical="center" wrapText="1"/>
    </xf>
    <xf numFmtId="164" fontId="21" fillId="17" borderId="2" xfId="0" applyNumberFormat="1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0" fillId="12" borderId="2" xfId="0" applyNumberFormat="1" applyFont="1" applyFill="1" applyBorder="1" applyAlignment="1">
      <alignment horizontal="center" vertical="center" wrapText="1"/>
    </xf>
    <xf numFmtId="165" fontId="20" fillId="12" borderId="1" xfId="0" applyNumberFormat="1" applyFont="1" applyFill="1" applyBorder="1" applyAlignment="1">
      <alignment horizontal="center" vertical="center" wrapText="1"/>
    </xf>
    <xf numFmtId="165" fontId="7" fillId="12" borderId="2" xfId="0" applyNumberFormat="1" applyFont="1" applyFill="1" applyBorder="1" applyAlignment="1">
      <alignment horizontal="center" vertical="center" wrapText="1"/>
    </xf>
    <xf numFmtId="165" fontId="20" fillId="12" borderId="4" xfId="0" applyNumberFormat="1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3" builtinId="4"/>
    <cellStyle name="Normální" xfId="0" builtinId="0"/>
    <cellStyle name="Procenta" xfId="2" builtinId="5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>
          <bgColor rgb="FFFFF6D9"/>
        </patternFill>
      </fill>
    </dxf>
    <dxf>
      <fill>
        <patternFill>
          <bgColor rgb="FFCDF2FF"/>
        </patternFill>
      </fill>
    </dxf>
    <dxf>
      <fill>
        <patternFill>
          <bgColor rgb="FF93D1FF"/>
        </patternFill>
      </fill>
    </dxf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3D1FF"/>
      <color rgb="FFFCC8F5"/>
      <color rgb="FFE2E2E2"/>
      <color rgb="FFABE9FF"/>
      <color rgb="FFFFF6D9"/>
      <color rgb="FFCDF2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73" dataDxfId="71" totalsRowDxfId="69" headerRowBorderDxfId="72" tableBorderDxfId="70" totalsRowBorderDxfId="68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7" totalsRowDxfId="31"/>
    <tableColumn id="2" xr3:uid="{00000000-0010-0000-0000-000002000000}" name="Položka - Popis položky - předmětu plnění " dataDxfId="66" totalsRowDxfId="30"/>
    <tableColumn id="3" xr3:uid="{00000000-0010-0000-0000-000003000000}" name="Technická specifikace - popis plnění" dataDxfId="65" totalsRowDxfId="29"/>
    <tableColumn id="30" xr3:uid="{C3AE008D-19DB-4E73-A156-FEEFE0A94226}" name="Rozsah balení (uveďte min. a max. balení)" dataDxfId="64" totalsRowDxfId="28"/>
    <tableColumn id="31" xr3:uid="{3CE92BD8-03EB-4835-9EE6-618A216A564B}" name="Číslo CAS nebo MDL, když existuje" dataDxfId="63" totalsRowDxfId="27"/>
    <tableColumn id="4" xr3:uid="{00000000-0010-0000-0000-000004000000}" name="Nabídnuté plnění účastníkem - webový link na produkt " dataDxfId="62" totalsRowDxfId="26" dataCellStyle="Hypertextový odkaz"/>
    <tableColumn id="5" xr3:uid="{00000000-0010-0000-0000-000005000000}" name="Katalogové číslo nabízeného zboží (DOPLNÍ ÚČASTNÍK)" dataDxfId="61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60" totalsRowDxfId="24"/>
    <tableColumn id="6" xr3:uid="{00000000-0010-0000-0000-000006000000}" name="Počet měrných jednotek" dataDxfId="59" totalsRowDxfId="23"/>
    <tableColumn id="7" xr3:uid="{00000000-0010-0000-0000-000007000000}" name="Měrná jednotka" dataDxfId="58" totalsRowDxfId="22"/>
    <tableColumn id="8" xr3:uid="{00000000-0010-0000-0000-000008000000}" name="Cena za jednotku bez DPH v Kč - závazná jednotková cena bez DPH (DOPLNÍ ÚČASTNÍK) " dataDxfId="57" totalsRowDxfId="21"/>
    <tableColumn id="9" xr3:uid="{00000000-0010-0000-0000-000009000000}" name="Sazba DPH v %                                  (DOPLNÍ ÚČASTNÍK)" dataDxfId="56" totalsRowDxfId="20" dataCellStyle="Procenta"/>
    <tableColumn id="10" xr3:uid="{00000000-0010-0000-0000-00000A000000}" name="Cena DPH za měrnou jednotku v Kč" dataDxfId="55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4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53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52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51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50" totalsRowDxfId="14"/>
    <tableColumn id="16" xr3:uid="{00000000-0010-0000-0000-000010000000}" name="Jen pro účely fakturace - Počet měrných jednotek v nabídnutém balení (např. 100 ks/bal.)                                        DOPLNÍ ÚČASTNÍK" dataDxfId="49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8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7" totalsRowDxfId="11"/>
    <tableColumn id="19" xr3:uid="{00000000-0010-0000-0000-000013000000}" name="Typ akce (provoz, dar apod.)" dataDxfId="46" totalsRowDxfId="10"/>
    <tableColumn id="20" xr3:uid="{00000000-0010-0000-0000-000014000000}" name="Akce " dataDxfId="45" totalsRowDxfId="9"/>
    <tableColumn id="21" xr3:uid="{00000000-0010-0000-0000-000015000000}" name="Zdroj financování /OP, NPO, provoz, granty" dataDxfId="44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3" totalsRowDxfId="7"/>
    <tableColumn id="23" xr3:uid="{00000000-0010-0000-0000-000017000000}" name="Varianta č. 2 - Kupní smlouva - obch. podmínky si stanovte sami  ANO/NE" dataDxfId="42" totalsRowDxfId="6"/>
    <tableColumn id="24" xr3:uid="{00000000-0010-0000-0000-000018000000}" name="Okruh dodavatelů (kdo může dodat)" dataDxfId="41" totalsRowDxfId="5"/>
    <tableColumn id="25" xr3:uid="{00000000-0010-0000-0000-000019000000}" name="Doba dodání (při variantě 2, od nabytí účinnosti smlouvy)" dataDxfId="40" totalsRowDxfId="4"/>
    <tableColumn id="26" xr3:uid="{00000000-0010-0000-0000-00001A000000}" name="Záruka (při variantě 2)" dataDxfId="39" totalsRowDxfId="3"/>
    <tableColumn id="27" xr3:uid="{00000000-0010-0000-0000-00001B000000}" name="Místo dodání" dataDxfId="38" totalsRowDxfId="2"/>
    <tableColumn id="28" xr3:uid="{00000000-0010-0000-0000-00001C000000}" name="Řešitel" dataDxfId="37" totalsRowDxfId="1"/>
    <tableColumn id="29" xr3:uid="{00000000-0010-0000-0000-00001D000000}" name="Správce rozpočtu" dataDxfId="36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6"/>
  <sheetViews>
    <sheetView showGridLines="0" tabSelected="1" topLeftCell="A8" zoomScale="70" zoomScaleNormal="70" zoomScaleSheetLayoutView="79" workbookViewId="0">
      <selection activeCell="R9" sqref="R9"/>
    </sheetView>
  </sheetViews>
  <sheetFormatPr defaultRowHeight="18" x14ac:dyDescent="0.35"/>
  <cols>
    <col min="1" max="1" width="11.6640625" style="24" customWidth="1"/>
    <col min="2" max="2" width="38.33203125" style="17" customWidth="1"/>
    <col min="3" max="3" width="76.88671875" style="17" customWidth="1"/>
    <col min="4" max="4" width="26.88671875" style="17" customWidth="1"/>
    <col min="5" max="5" width="22.88671875" style="17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23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44140625" style="17" customWidth="1"/>
    <col min="16" max="16" width="15.5546875" style="17" customWidth="1"/>
    <col min="17" max="17" width="17.44140625" style="17" customWidth="1"/>
    <col min="18" max="18" width="24.44140625" style="17" customWidth="1"/>
    <col min="19" max="19" width="21.5546875" style="17" customWidth="1"/>
    <col min="20" max="20" width="26.44140625" style="17" customWidth="1"/>
    <col min="21" max="21" width="37.6640625" style="17" hidden="1" customWidth="1"/>
    <col min="22" max="22" width="24.109375" style="17" hidden="1" customWidth="1"/>
    <col min="23" max="23" width="21" style="17" hidden="1" customWidth="1"/>
    <col min="24" max="24" width="22.6640625" style="17" customWidth="1"/>
    <col min="25" max="25" width="24.88671875" style="17" hidden="1" customWidth="1"/>
    <col min="26" max="26" width="17.109375" style="17" hidden="1" customWidth="1"/>
    <col min="27" max="27" width="6.33203125" style="17" hidden="1" customWidth="1"/>
    <col min="28" max="28" width="27.88671875" style="18" hidden="1" customWidth="1"/>
    <col min="29" max="29" width="14.33203125" style="18" hidden="1" customWidth="1"/>
    <col min="30" max="30" width="43.21875" style="18" customWidth="1"/>
    <col min="31" max="31" width="20.88671875" style="18" hidden="1" customWidth="1"/>
    <col min="32" max="32" width="25.5546875" style="18" hidden="1" customWidth="1"/>
    <col min="33" max="33" width="4.6640625" style="18" customWidth="1"/>
    <col min="34" max="34" width="3.44140625" style="18" customWidth="1"/>
    <col min="35" max="35" width="17.44140625" style="18" hidden="1" customWidth="1"/>
    <col min="36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5" ht="18.75" customHeight="1" x14ac:dyDescent="0.35">
      <c r="A1" s="16"/>
      <c r="B1" s="81" t="s">
        <v>83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5" ht="18.75" customHeight="1" x14ac:dyDescent="0.35">
      <c r="A2" s="16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35" x14ac:dyDescent="0.35">
      <c r="A3" s="19"/>
      <c r="B3" s="82" t="s">
        <v>1</v>
      </c>
      <c r="C3" s="82"/>
      <c r="D3" s="20"/>
      <c r="E3" s="20"/>
      <c r="F3" s="21"/>
      <c r="G3" s="2"/>
      <c r="H3" s="19"/>
      <c r="L3" s="1"/>
      <c r="M3" s="2"/>
      <c r="N3" s="2"/>
    </row>
    <row r="4" spans="1:35" ht="40.5" customHeight="1" x14ac:dyDescent="0.35">
      <c r="A4" s="19"/>
      <c r="B4" s="80" t="s">
        <v>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35" ht="18" customHeight="1" x14ac:dyDescent="0.35">
      <c r="A5" s="19"/>
      <c r="B5" s="80" t="s">
        <v>3</v>
      </c>
      <c r="C5" s="80"/>
      <c r="D5" s="80"/>
      <c r="E5" s="80"/>
      <c r="F5" s="80"/>
      <c r="G5" s="80"/>
      <c r="H5" s="80"/>
      <c r="L5" s="1"/>
      <c r="M5" s="2"/>
      <c r="N5" s="2"/>
    </row>
    <row r="6" spans="1:35" ht="24.75" customHeight="1" thickBot="1" x14ac:dyDescent="0.4">
      <c r="A6" s="16"/>
      <c r="B6" s="88" t="s">
        <v>4</v>
      </c>
      <c r="C6" s="88"/>
      <c r="D6" s="22"/>
      <c r="E6" s="22"/>
      <c r="G6" s="24"/>
      <c r="I6" s="22"/>
      <c r="J6" s="22"/>
      <c r="M6" s="22"/>
      <c r="R6" s="84" t="s">
        <v>5</v>
      </c>
      <c r="S6" s="85"/>
      <c r="T6" s="86"/>
      <c r="U6"/>
      <c r="V6"/>
      <c r="W6"/>
      <c r="X6"/>
    </row>
    <row r="7" spans="1:35" ht="162.75" customHeight="1" thickBot="1" x14ac:dyDescent="0.4">
      <c r="A7" s="3" t="s">
        <v>6</v>
      </c>
      <c r="B7" s="4" t="s">
        <v>7</v>
      </c>
      <c r="C7" s="4" t="s">
        <v>8</v>
      </c>
      <c r="D7" s="57" t="s">
        <v>9</v>
      </c>
      <c r="E7" s="57" t="s">
        <v>10</v>
      </c>
      <c r="F7" s="5" t="s">
        <v>11</v>
      </c>
      <c r="G7" s="5" t="s">
        <v>12</v>
      </c>
      <c r="H7" s="5" t="s">
        <v>13</v>
      </c>
      <c r="I7" s="12" t="s">
        <v>14</v>
      </c>
      <c r="J7" s="13" t="s">
        <v>15</v>
      </c>
      <c r="K7" s="14" t="s">
        <v>16</v>
      </c>
      <c r="L7" s="15" t="s">
        <v>17</v>
      </c>
      <c r="M7" s="8" t="s">
        <v>18</v>
      </c>
      <c r="N7" s="6" t="s">
        <v>19</v>
      </c>
      <c r="O7" s="6" t="s">
        <v>20</v>
      </c>
      <c r="P7" s="6" t="s">
        <v>21</v>
      </c>
      <c r="Q7" s="6" t="s">
        <v>22</v>
      </c>
      <c r="R7" s="25" t="s">
        <v>23</v>
      </c>
      <c r="S7" s="25" t="s">
        <v>24</v>
      </c>
      <c r="T7" s="25" t="s">
        <v>25</v>
      </c>
      <c r="U7" s="7" t="s">
        <v>26</v>
      </c>
      <c r="V7" s="7" t="s">
        <v>27</v>
      </c>
      <c r="W7" s="7" t="s">
        <v>28</v>
      </c>
      <c r="X7" s="7" t="s">
        <v>29</v>
      </c>
      <c r="Y7" s="26" t="s">
        <v>30</v>
      </c>
      <c r="Z7" s="26" t="s">
        <v>31</v>
      </c>
      <c r="AA7" s="7" t="s">
        <v>32</v>
      </c>
      <c r="AB7" s="7" t="s">
        <v>33</v>
      </c>
      <c r="AC7" s="7" t="s">
        <v>34</v>
      </c>
      <c r="AD7" s="7" t="s">
        <v>35</v>
      </c>
      <c r="AE7" s="9" t="s">
        <v>36</v>
      </c>
      <c r="AF7" s="7" t="s">
        <v>37</v>
      </c>
    </row>
    <row r="8" spans="1:35" s="16" customFormat="1" ht="60" customHeight="1" thickBot="1" x14ac:dyDescent="0.35">
      <c r="A8" s="10">
        <v>1</v>
      </c>
      <c r="B8" s="27" t="s">
        <v>42</v>
      </c>
      <c r="C8" s="28" t="s">
        <v>43</v>
      </c>
      <c r="D8" s="28" t="s">
        <v>44</v>
      </c>
      <c r="E8" s="28" t="s">
        <v>79</v>
      </c>
      <c r="F8" s="54"/>
      <c r="G8" s="29"/>
      <c r="H8" s="29"/>
      <c r="I8" s="30">
        <v>5</v>
      </c>
      <c r="J8" s="31" t="s">
        <v>39</v>
      </c>
      <c r="K8" s="55">
        <v>0</v>
      </c>
      <c r="L8" s="56">
        <v>0</v>
      </c>
      <c r="M8" s="32">
        <f>+Tabulka1[[#This Row],[Cena za jednotku bez DPH v Kč - závazná jednotková cena bez DPH (DOPLNÍ ÚČASTNÍK) ]]*Tabulka1[[#This Row],[Sazba DPH v %                                  (DOPLNÍ ÚČASTNÍK)]]</f>
        <v>0</v>
      </c>
      <c r="N8" s="33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4">
        <f>+Tabulka1[[#This Row],[Cena DPH za měrnou jednotku v Kč]]*Tabulka1[[#This Row],[Počet měrných jednotek]]</f>
        <v>0</v>
      </c>
      <c r="Q8" s="32">
        <f>+Tabulka1[[#This Row],[Celková cena bez DPH v Kč (pro účely hodnocení)  ]]+Tabulka1[[#This Row],[Celková cena DPH v Kč]]</f>
        <v>0</v>
      </c>
      <c r="R8" s="35"/>
      <c r="S8" s="36"/>
      <c r="T8" s="37"/>
      <c r="U8" s="65" t="s">
        <v>45</v>
      </c>
      <c r="V8" s="78" t="s">
        <v>46</v>
      </c>
      <c r="W8" s="58" t="s">
        <v>47</v>
      </c>
      <c r="X8" s="58" t="s">
        <v>48</v>
      </c>
      <c r="Y8" s="38" t="s">
        <v>38</v>
      </c>
      <c r="Z8" s="38"/>
      <c r="AA8" s="66"/>
      <c r="AB8" s="39" t="s">
        <v>49</v>
      </c>
      <c r="AC8" s="40" t="s">
        <v>50</v>
      </c>
      <c r="AD8" s="41" t="s">
        <v>51</v>
      </c>
      <c r="AE8" s="42" t="s">
        <v>52</v>
      </c>
      <c r="AF8" s="42" t="s">
        <v>53</v>
      </c>
      <c r="AI8" s="64">
        <v>15000</v>
      </c>
    </row>
    <row r="9" spans="1:35" s="16" customFormat="1" ht="60" customHeight="1" x14ac:dyDescent="0.3">
      <c r="A9" s="10">
        <v>2</v>
      </c>
      <c r="B9" s="27" t="s">
        <v>54</v>
      </c>
      <c r="C9" s="28" t="s">
        <v>55</v>
      </c>
      <c r="D9" s="28" t="s">
        <v>44</v>
      </c>
      <c r="E9" s="28" t="s">
        <v>80</v>
      </c>
      <c r="F9" s="54"/>
      <c r="G9" s="29"/>
      <c r="H9" s="29"/>
      <c r="I9" s="30">
        <v>5</v>
      </c>
      <c r="J9" s="31" t="s">
        <v>39</v>
      </c>
      <c r="K9" s="55">
        <v>0</v>
      </c>
      <c r="L9" s="56">
        <v>0</v>
      </c>
      <c r="M9" s="32">
        <f>+Tabulka1[[#This Row],[Cena za jednotku bez DPH v Kč - závazná jednotková cena bez DPH (DOPLNÍ ÚČASTNÍK) ]]*Tabulka1[[#This Row],[Sazba DPH v %                                  (DOPLNÍ ÚČASTNÍK)]]</f>
        <v>0</v>
      </c>
      <c r="N9" s="33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4">
        <f>+Tabulka1[[#This Row],[Cena DPH za měrnou jednotku v Kč]]*Tabulka1[[#This Row],[Počet měrných jednotek]]</f>
        <v>0</v>
      </c>
      <c r="Q9" s="32">
        <f>+Tabulka1[[#This Row],[Celková cena bez DPH v Kč (pro účely hodnocení)  ]]+Tabulka1[[#This Row],[Celková cena DPH v Kč]]</f>
        <v>0</v>
      </c>
      <c r="R9" s="35"/>
      <c r="S9" s="36"/>
      <c r="T9" s="37"/>
      <c r="U9" s="65" t="s">
        <v>45</v>
      </c>
      <c r="V9" s="78" t="s">
        <v>46</v>
      </c>
      <c r="W9" s="58" t="s">
        <v>47</v>
      </c>
      <c r="X9" s="58" t="s">
        <v>48</v>
      </c>
      <c r="Y9" s="38" t="s">
        <v>38</v>
      </c>
      <c r="Z9" s="38"/>
      <c r="AA9" s="66"/>
      <c r="AB9" s="39" t="s">
        <v>49</v>
      </c>
      <c r="AC9" s="40" t="s">
        <v>50</v>
      </c>
      <c r="AD9" s="41" t="s">
        <v>51</v>
      </c>
      <c r="AE9" s="42" t="s">
        <v>52</v>
      </c>
      <c r="AF9" s="42" t="s">
        <v>53</v>
      </c>
    </row>
    <row r="10" spans="1:35" s="16" customFormat="1" ht="60" customHeight="1" x14ac:dyDescent="0.3">
      <c r="A10" s="10">
        <v>3</v>
      </c>
      <c r="B10" s="27" t="s">
        <v>56</v>
      </c>
      <c r="C10" s="28" t="s">
        <v>57</v>
      </c>
      <c r="D10" s="28" t="s">
        <v>44</v>
      </c>
      <c r="E10" s="28" t="s">
        <v>40</v>
      </c>
      <c r="F10" s="54"/>
      <c r="G10" s="29"/>
      <c r="H10" s="29"/>
      <c r="I10" s="30">
        <v>10</v>
      </c>
      <c r="J10" s="31" t="s">
        <v>58</v>
      </c>
      <c r="K10" s="55">
        <v>0</v>
      </c>
      <c r="L10" s="56">
        <v>0</v>
      </c>
      <c r="M10" s="32">
        <f>+Tabulka1[[#This Row],[Cena za jednotku bez DPH v Kč - závazná jednotková cena bez DPH (DOPLNÍ ÚČASTNÍK) ]]*Tabulka1[[#This Row],[Sazba DPH v %                                  (DOPLNÍ ÚČASTNÍK)]]</f>
        <v>0</v>
      </c>
      <c r="N10" s="33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4">
        <f>+Tabulka1[[#This Row],[Cena DPH za měrnou jednotku v Kč]]*Tabulka1[[#This Row],[Počet měrných jednotek]]</f>
        <v>0</v>
      </c>
      <c r="Q10" s="32">
        <f>+Tabulka1[[#This Row],[Celková cena bez DPH v Kč (pro účely hodnocení)  ]]+Tabulka1[[#This Row],[Celková cena DPH v Kč]]</f>
        <v>0</v>
      </c>
      <c r="R10" s="35"/>
      <c r="S10" s="36"/>
      <c r="T10" s="37"/>
      <c r="U10" s="65" t="s">
        <v>45</v>
      </c>
      <c r="V10" s="78" t="s">
        <v>46</v>
      </c>
      <c r="W10" s="58" t="s">
        <v>47</v>
      </c>
      <c r="X10" s="58" t="s">
        <v>48</v>
      </c>
      <c r="Y10" s="38" t="s">
        <v>38</v>
      </c>
      <c r="Z10" s="38"/>
      <c r="AA10" s="66"/>
      <c r="AB10" s="39" t="s">
        <v>49</v>
      </c>
      <c r="AC10" s="40" t="s">
        <v>50</v>
      </c>
      <c r="AD10" s="41" t="s">
        <v>51</v>
      </c>
      <c r="AE10" s="42" t="s">
        <v>52</v>
      </c>
      <c r="AF10" s="42" t="s">
        <v>53</v>
      </c>
    </row>
    <row r="11" spans="1:35" s="16" customFormat="1" ht="60" customHeight="1" x14ac:dyDescent="0.3">
      <c r="A11" s="10">
        <v>4</v>
      </c>
      <c r="B11" s="27" t="s">
        <v>59</v>
      </c>
      <c r="C11" s="28" t="s">
        <v>60</v>
      </c>
      <c r="D11" s="28" t="s">
        <v>61</v>
      </c>
      <c r="E11" s="28" t="s">
        <v>40</v>
      </c>
      <c r="F11" s="54"/>
      <c r="G11" s="29"/>
      <c r="H11" s="29"/>
      <c r="I11" s="30">
        <v>36</v>
      </c>
      <c r="J11" s="31" t="s">
        <v>58</v>
      </c>
      <c r="K11" s="55">
        <v>0</v>
      </c>
      <c r="L11" s="56">
        <v>0</v>
      </c>
      <c r="M11" s="32">
        <f>+Tabulka1[[#This Row],[Cena za jednotku bez DPH v Kč - závazná jednotková cena bez DPH (DOPLNÍ ÚČASTNÍK) ]]*Tabulka1[[#This Row],[Sazba DPH v %                                  (DOPLNÍ ÚČASTNÍK)]]</f>
        <v>0</v>
      </c>
      <c r="N11" s="33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4">
        <f>+Tabulka1[[#This Row],[Cena DPH za měrnou jednotku v Kč]]*Tabulka1[[#This Row],[Počet měrných jednotek]]</f>
        <v>0</v>
      </c>
      <c r="Q11" s="32">
        <f>+Tabulka1[[#This Row],[Celková cena bez DPH v Kč (pro účely hodnocení)  ]]+Tabulka1[[#This Row],[Celková cena DPH v Kč]]</f>
        <v>0</v>
      </c>
      <c r="R11" s="35"/>
      <c r="S11" s="36"/>
      <c r="T11" s="37"/>
      <c r="U11" s="65" t="s">
        <v>45</v>
      </c>
      <c r="V11" s="78" t="s">
        <v>46</v>
      </c>
      <c r="W11" s="58" t="s">
        <v>47</v>
      </c>
      <c r="X11" s="58" t="s">
        <v>48</v>
      </c>
      <c r="Y11" s="38" t="s">
        <v>38</v>
      </c>
      <c r="Z11" s="38"/>
      <c r="AA11" s="66"/>
      <c r="AB11" s="39" t="s">
        <v>49</v>
      </c>
      <c r="AC11" s="40" t="s">
        <v>50</v>
      </c>
      <c r="AD11" s="41" t="s">
        <v>51</v>
      </c>
      <c r="AE11" s="42" t="s">
        <v>52</v>
      </c>
      <c r="AF11" s="42" t="s">
        <v>53</v>
      </c>
    </row>
    <row r="12" spans="1:35" s="16" customFormat="1" ht="60" customHeight="1" x14ac:dyDescent="0.3">
      <c r="A12" s="10">
        <v>5</v>
      </c>
      <c r="B12" s="27" t="s">
        <v>62</v>
      </c>
      <c r="C12" s="28" t="s">
        <v>63</v>
      </c>
      <c r="D12" s="28" t="s">
        <v>64</v>
      </c>
      <c r="E12" s="28" t="s">
        <v>81</v>
      </c>
      <c r="F12" s="54"/>
      <c r="G12" s="29"/>
      <c r="H12" s="29"/>
      <c r="I12" s="30">
        <v>10</v>
      </c>
      <c r="J12" s="31" t="s">
        <v>65</v>
      </c>
      <c r="K12" s="55">
        <v>0</v>
      </c>
      <c r="L12" s="56">
        <v>0</v>
      </c>
      <c r="M12" s="32">
        <f>+Tabulka1[[#This Row],[Cena za jednotku bez DPH v Kč - závazná jednotková cena bez DPH (DOPLNÍ ÚČASTNÍK) ]]*Tabulka1[[#This Row],[Sazba DPH v %                                  (DOPLNÍ ÚČASTNÍK)]]</f>
        <v>0</v>
      </c>
      <c r="N12" s="33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4">
        <f>+Tabulka1[[#This Row],[Cena DPH za měrnou jednotku v Kč]]*Tabulka1[[#This Row],[Počet měrných jednotek]]</f>
        <v>0</v>
      </c>
      <c r="Q12" s="32">
        <f>+Tabulka1[[#This Row],[Celková cena bez DPH v Kč (pro účely hodnocení)  ]]+Tabulka1[[#This Row],[Celková cena DPH v Kč]]</f>
        <v>0</v>
      </c>
      <c r="R12" s="35"/>
      <c r="S12" s="36"/>
      <c r="T12" s="37"/>
      <c r="U12" s="65" t="s">
        <v>45</v>
      </c>
      <c r="V12" s="78" t="s">
        <v>46</v>
      </c>
      <c r="W12" s="58" t="s">
        <v>47</v>
      </c>
      <c r="X12" s="58" t="s">
        <v>48</v>
      </c>
      <c r="Y12" s="38" t="s">
        <v>38</v>
      </c>
      <c r="Z12" s="38"/>
      <c r="AA12" s="66"/>
      <c r="AB12" s="39" t="s">
        <v>49</v>
      </c>
      <c r="AC12" s="40" t="s">
        <v>50</v>
      </c>
      <c r="AD12" s="41" t="s">
        <v>51</v>
      </c>
      <c r="AE12" s="42" t="s">
        <v>52</v>
      </c>
      <c r="AF12" s="42" t="s">
        <v>53</v>
      </c>
    </row>
    <row r="13" spans="1:35" s="16" customFormat="1" ht="60" customHeight="1" thickBot="1" x14ac:dyDescent="0.35">
      <c r="A13" s="10">
        <v>6</v>
      </c>
      <c r="B13" s="27" t="s">
        <v>66</v>
      </c>
      <c r="C13" s="28" t="s">
        <v>67</v>
      </c>
      <c r="D13" s="28" t="s">
        <v>44</v>
      </c>
      <c r="E13" s="28" t="s">
        <v>82</v>
      </c>
      <c r="F13" s="54"/>
      <c r="G13" s="29"/>
      <c r="H13" s="29"/>
      <c r="I13" s="30">
        <v>2</v>
      </c>
      <c r="J13" s="31" t="s">
        <v>39</v>
      </c>
      <c r="K13" s="55">
        <v>0</v>
      </c>
      <c r="L13" s="56">
        <v>0</v>
      </c>
      <c r="M13" s="32">
        <f>+Tabulka1[[#This Row],[Cena za jednotku bez DPH v Kč - závazná jednotková cena bez DPH (DOPLNÍ ÚČASTNÍK) ]]*Tabulka1[[#This Row],[Sazba DPH v %                                  (DOPLNÍ ÚČASTNÍK)]]</f>
        <v>0</v>
      </c>
      <c r="N13" s="33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4">
        <f>+Tabulka1[[#This Row],[Cena DPH za měrnou jednotku v Kč]]*Tabulka1[[#This Row],[Počet měrných jednotek]]</f>
        <v>0</v>
      </c>
      <c r="Q13" s="32">
        <f>+Tabulka1[[#This Row],[Celková cena bez DPH v Kč (pro účely hodnocení)  ]]+Tabulka1[[#This Row],[Celková cena DPH v Kč]]</f>
        <v>0</v>
      </c>
      <c r="R13" s="35"/>
      <c r="S13" s="36"/>
      <c r="T13" s="37"/>
      <c r="U13" s="65" t="s">
        <v>45</v>
      </c>
      <c r="V13" s="78" t="s">
        <v>46</v>
      </c>
      <c r="W13" s="58" t="s">
        <v>47</v>
      </c>
      <c r="X13" s="58" t="s">
        <v>48</v>
      </c>
      <c r="Y13" s="38" t="s">
        <v>38</v>
      </c>
      <c r="Z13" s="38"/>
      <c r="AA13" s="66"/>
      <c r="AB13" s="39" t="s">
        <v>49</v>
      </c>
      <c r="AC13" s="40" t="s">
        <v>50</v>
      </c>
      <c r="AD13" s="41" t="s">
        <v>51</v>
      </c>
      <c r="AE13" s="42" t="s">
        <v>52</v>
      </c>
      <c r="AF13" s="42" t="s">
        <v>53</v>
      </c>
    </row>
    <row r="14" spans="1:35" ht="90" customHeight="1" thickBot="1" x14ac:dyDescent="0.4">
      <c r="A14" s="10">
        <v>7</v>
      </c>
      <c r="B14" s="67" t="s">
        <v>68</v>
      </c>
      <c r="C14" s="68" t="s">
        <v>69</v>
      </c>
      <c r="D14" s="68" t="s">
        <v>70</v>
      </c>
      <c r="E14" s="68"/>
      <c r="F14" s="54"/>
      <c r="G14" s="89"/>
      <c r="H14" s="69"/>
      <c r="I14" s="70">
        <v>50</v>
      </c>
      <c r="J14" s="71" t="s">
        <v>39</v>
      </c>
      <c r="K14" s="90">
        <v>0</v>
      </c>
      <c r="L14" s="56">
        <v>0</v>
      </c>
      <c r="M14" s="91">
        <f>+Tabulka1[[#This Row],[Cena za jednotku bez DPH v Kč - závazná jednotková cena bez DPH (DOPLNÍ ÚČASTNÍK) ]]*Tabulka1[[#This Row],[Sazba DPH v %                                  (DOPLNÍ ÚČASTNÍK)]]</f>
        <v>0</v>
      </c>
      <c r="N14" s="92">
        <f>+Tabulka1[[#This Row],[Cena za jednotku bez DPH v Kč - závazná jednotková cena bez DPH (DOPLNÍ ÚČASTNÍK) ]]+Tabulka1[[#This Row],[Cena DPH za měrnou jednotku v Kč]]</f>
        <v>0</v>
      </c>
      <c r="O14" s="93">
        <f>+Tabulka1[[#This Row],[Cena za jednotku bez DPH v Kč - závazná jednotková cena bez DPH (DOPLNÍ ÚČASTNÍK) ]]*Tabulka1[[#This Row],[Počet měrných jednotek]]</f>
        <v>0</v>
      </c>
      <c r="P14" s="94">
        <f>+Tabulka1[[#This Row],[Cena DPH za měrnou jednotku v Kč]]*Tabulka1[[#This Row],[Počet měrných jednotek]]</f>
        <v>0</v>
      </c>
      <c r="Q14" s="91">
        <f>+Tabulka1[[#This Row],[Celková cena bez DPH v Kč (pro účely hodnocení)  ]]+Tabulka1[[#This Row],[Celková cena DPH v Kč]]</f>
        <v>0</v>
      </c>
      <c r="R14" s="35"/>
      <c r="S14" s="36"/>
      <c r="T14" s="37"/>
      <c r="U14" s="72" t="s">
        <v>71</v>
      </c>
      <c r="V14" s="79" t="s">
        <v>72</v>
      </c>
      <c r="W14" s="73"/>
      <c r="X14" s="73" t="s">
        <v>41</v>
      </c>
      <c r="Y14" s="74"/>
      <c r="Z14" s="75"/>
      <c r="AA14" s="76" t="s">
        <v>73</v>
      </c>
      <c r="AB14" s="77"/>
      <c r="AC14" s="77"/>
      <c r="AD14" s="74" t="s">
        <v>74</v>
      </c>
      <c r="AE14" s="74" t="s">
        <v>75</v>
      </c>
      <c r="AF14" s="77" t="s">
        <v>76</v>
      </c>
      <c r="AI14" s="64">
        <v>30250</v>
      </c>
    </row>
    <row r="15" spans="1:35" ht="60" customHeight="1" thickBot="1" x14ac:dyDescent="0.4">
      <c r="A15" s="43" t="s">
        <v>77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46"/>
      <c r="N15" s="46"/>
      <c r="O15" s="47">
        <f>SUBTOTAL(109,Tabulka1[Celková cena bez DPH v Kč (pro účely hodnocení)  ])</f>
        <v>0</v>
      </c>
      <c r="P15" s="48">
        <f>SUBTOTAL(109,Tabulka1[Celková cena DPH v Kč])</f>
        <v>0</v>
      </c>
      <c r="Q15" s="48">
        <f>SUBTOTAL(109,Tabulka1[[Celková cena s DPH v Kč ]])</f>
        <v>0</v>
      </c>
      <c r="R15" s="46"/>
      <c r="S15" s="46"/>
      <c r="T15" s="46"/>
      <c r="U15" s="49"/>
      <c r="V15" s="49"/>
      <c r="W15" s="49"/>
      <c r="X15" s="49"/>
      <c r="Y15" s="49"/>
      <c r="Z15" s="49"/>
      <c r="AA15" s="50"/>
      <c r="AB15" s="49"/>
      <c r="AC15" s="49"/>
      <c r="AD15" s="49"/>
      <c r="AE15" s="49"/>
      <c r="AF15" s="49"/>
    </row>
    <row r="16" spans="1:35" ht="60" customHeight="1" x14ac:dyDescent="0.35">
      <c r="A16" s="87" t="s">
        <v>78</v>
      </c>
      <c r="B16" s="87"/>
      <c r="C16" s="87"/>
      <c r="D16" s="87"/>
      <c r="E16" s="87"/>
      <c r="F16" s="87"/>
      <c r="AC16" s="51"/>
    </row>
    <row r="17" spans="1:35" ht="60" customHeight="1" x14ac:dyDescent="0.35"/>
    <row r="18" spans="1:35" ht="93" customHeight="1" x14ac:dyDescent="0.35">
      <c r="A18" s="83"/>
      <c r="B18" s="83"/>
      <c r="C18" s="83"/>
      <c r="D18" s="83"/>
      <c r="E18" s="83"/>
      <c r="F18" s="83"/>
      <c r="G18" s="83"/>
      <c r="H18" s="8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35" ht="105.75" customHeight="1" x14ac:dyDescent="0.35">
      <c r="A19" s="52"/>
      <c r="B19" s="2"/>
      <c r="C19" s="2"/>
      <c r="D19" s="2"/>
      <c r="E19" s="2"/>
      <c r="F19" s="53"/>
      <c r="G19" s="2"/>
      <c r="H19" s="52"/>
      <c r="I19" s="2"/>
    </row>
    <row r="20" spans="1:35" ht="60" customHeight="1" x14ac:dyDescent="0.35"/>
    <row r="21" spans="1:35" ht="60" customHeight="1" x14ac:dyDescent="0.35"/>
    <row r="22" spans="1:35" ht="60" customHeight="1" x14ac:dyDescent="0.35"/>
    <row r="23" spans="1:35" ht="60" customHeight="1" x14ac:dyDescent="0.35"/>
    <row r="24" spans="1:35" ht="60" customHeight="1" x14ac:dyDescent="0.35"/>
    <row r="25" spans="1:35" ht="60" customHeight="1" x14ac:dyDescent="0.35"/>
    <row r="26" spans="1:35" ht="60" customHeight="1" thickBot="1" x14ac:dyDescent="0.4"/>
    <row r="27" spans="1:35" ht="107.25" customHeight="1" thickBot="1" x14ac:dyDescent="0.4">
      <c r="AI27" s="62" t="e">
        <f>SUM(Tabulka1[[#This Row],[Celková cena bez DPH v Kč (pro účely hodnocení)  ]])</f>
        <v>#VALUE!</v>
      </c>
    </row>
    <row r="28" spans="1:35" ht="60" customHeight="1" thickBot="1" x14ac:dyDescent="0.4">
      <c r="AI28" s="63" t="e">
        <f>SUM(#REF!)</f>
        <v>#REF!</v>
      </c>
    </row>
    <row r="29" spans="1:35" ht="177" customHeight="1" thickBot="1" x14ac:dyDescent="0.4"/>
    <row r="30" spans="1:35" ht="60" customHeight="1" thickBot="1" x14ac:dyDescent="0.4">
      <c r="AI30" s="61" t="e">
        <f>+Tabulka1[[#This Row],[Celková cena bez DPH v Kč (pro účely hodnocení)  ]]</f>
        <v>#VALUE!</v>
      </c>
    </row>
    <row r="31" spans="1:35" ht="60" customHeight="1" thickBot="1" x14ac:dyDescent="0.4"/>
    <row r="32" spans="1:35" ht="60" customHeight="1" thickBot="1" x14ac:dyDescent="0.4">
      <c r="AI32" s="59">
        <f>SUM(O8:O13)</f>
        <v>0</v>
      </c>
    </row>
    <row r="33" spans="35:35" ht="56.25" customHeight="1" x14ac:dyDescent="0.35"/>
    <row r="34" spans="35:35" ht="60" customHeight="1" x14ac:dyDescent="0.35"/>
    <row r="35" spans="35:35" ht="60" customHeight="1" x14ac:dyDescent="0.35"/>
    <row r="36" spans="35:35" ht="60" customHeight="1" thickBot="1" x14ac:dyDescent="0.4"/>
    <row r="37" spans="35:35" ht="60" customHeight="1" thickBot="1" x14ac:dyDescent="0.4">
      <c r="AI37" s="60" t="e">
        <f>+Tabulka1[[#This Row],[Celková cena bez DPH v Kč (pro účely hodnocení)  ]]</f>
        <v>#VALUE!</v>
      </c>
    </row>
    <row r="38" spans="35:35" ht="60" hidden="1" customHeight="1" x14ac:dyDescent="0.35"/>
    <row r="39" spans="35:35" ht="60" hidden="1" customHeight="1" x14ac:dyDescent="0.35"/>
    <row r="40" spans="35:35" ht="60" hidden="1" customHeight="1" x14ac:dyDescent="0.35"/>
    <row r="41" spans="35:35" ht="60" hidden="1" customHeight="1" x14ac:dyDescent="0.35"/>
    <row r="42" spans="35:35" ht="60" hidden="1" customHeight="1" x14ac:dyDescent="0.35"/>
    <row r="43" spans="35:35" ht="60" hidden="1" customHeight="1" x14ac:dyDescent="0.35"/>
    <row r="44" spans="35:35" ht="60" hidden="1" customHeight="1" x14ac:dyDescent="0.35"/>
    <row r="45" spans="35:35" ht="60" hidden="1" customHeight="1" x14ac:dyDescent="0.35"/>
    <row r="46" spans="35:35" ht="60" hidden="1" customHeight="1" x14ac:dyDescent="0.35"/>
    <row r="47" spans="35:35" ht="60" hidden="1" customHeight="1" x14ac:dyDescent="0.35"/>
    <row r="48" spans="35:35" ht="60" hidden="1" customHeight="1" x14ac:dyDescent="0.35"/>
    <row r="49" ht="60" hidden="1" customHeight="1" x14ac:dyDescent="0.35"/>
    <row r="50" ht="60" hidden="1" customHeight="1" x14ac:dyDescent="0.35"/>
    <row r="51" ht="60" hidden="1" customHeight="1" x14ac:dyDescent="0.35"/>
    <row r="52" ht="60" hidden="1" customHeight="1" x14ac:dyDescent="0.35"/>
    <row r="53" ht="60" hidden="1" customHeight="1" x14ac:dyDescent="0.35"/>
    <row r="54" ht="60" hidden="1" customHeight="1" x14ac:dyDescent="0.35"/>
    <row r="55" ht="60" hidden="1" customHeight="1" x14ac:dyDescent="0.35"/>
    <row r="56" ht="60" hidden="1" customHeight="1" x14ac:dyDescent="0.35"/>
    <row r="57" ht="60" hidden="1" customHeight="1" x14ac:dyDescent="0.35"/>
    <row r="58" ht="60" hidden="1" customHeight="1" x14ac:dyDescent="0.35"/>
    <row r="59" ht="60" hidden="1" customHeight="1" x14ac:dyDescent="0.35"/>
    <row r="60" ht="60" hidden="1" customHeight="1" x14ac:dyDescent="0.35"/>
    <row r="61" ht="60" hidden="1" customHeight="1" x14ac:dyDescent="0.35"/>
    <row r="62" ht="60" hidden="1" customHeight="1" x14ac:dyDescent="0.35"/>
    <row r="63" ht="60" hidden="1" customHeight="1" x14ac:dyDescent="0.35"/>
    <row r="64" ht="60" hidden="1" customHeight="1" thickBot="1" x14ac:dyDescent="0.4"/>
    <row r="65" ht="45" customHeight="1" x14ac:dyDescent="0.35"/>
    <row r="66" ht="45.75" customHeight="1" x14ac:dyDescent="0.35"/>
  </sheetData>
  <sheetProtection sheet="1" objects="1" scenarios="1"/>
  <protectedRanges>
    <protectedRange sqref="R8:T14 K8:L14 F8:G14" name="Oblast1"/>
  </protectedRanges>
  <mergeCells count="9">
    <mergeCell ref="A18:H18"/>
    <mergeCell ref="R6:T6"/>
    <mergeCell ref="A16:F16"/>
    <mergeCell ref="B6:C6"/>
    <mergeCell ref="B5:H5"/>
    <mergeCell ref="B1:Q1"/>
    <mergeCell ref="B2:Q2"/>
    <mergeCell ref="B3:C3"/>
    <mergeCell ref="B4:Q4"/>
  </mergeCells>
  <phoneticPr fontId="6" type="noConversion"/>
  <conditionalFormatting sqref="A8:AF14">
    <cfRule type="expression" dxfId="35" priority="1">
      <formula>$AE8="Šedo Aleksi prof. MUDr. DrSc. (1192926830)"</formula>
    </cfRule>
    <cfRule type="expression" dxfId="34" priority="4">
      <formula>$AE8="Jiří Zahradník"</formula>
    </cfRule>
    <cfRule type="expression" dxfId="33" priority="5">
      <formula>$AE8="Vokurka"</formula>
    </cfRule>
    <cfRule type="expression" dxfId="32" priority="11">
      <formula>$AE8="Skalníková"</formula>
    </cfRule>
  </conditionalFormatting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8DC6A-0BC7-4698-AE5A-645823229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CHEMIK</vt:lpstr>
      <vt:lpstr>'Výzva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2025-03-10T07:09:56Z</cp:lastPrinted>
  <dcterms:created xsi:type="dcterms:W3CDTF">2022-10-31T14:01:21Z</dcterms:created>
  <dcterms:modified xsi:type="dcterms:W3CDTF">2025-03-10T07:11:47Z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