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KUMENTY\DOKUMENTY 2022-AVERS\UK-FF-Rek.a dostavba objektů Opletalova 47 a 49-stavební práce\REALIZACE\Platební kalendář\Konečné\"/>
    </mc:Choice>
  </mc:AlternateContent>
  <xr:revisionPtr revIDLastSave="0" documentId="13_ncr:1_{F79414E8-1782-40FB-9F67-898F194D11E3}" xr6:coauthVersionLast="47" xr6:coauthVersionMax="47" xr10:uidLastSave="{00000000-0000-0000-0000-000000000000}"/>
  <bookViews>
    <workbookView xWindow="-120" yWindow="-120" windowWidth="29040" windowHeight="15960" xr2:uid="{C0C69898-9F65-4E0F-8832-D36CD6FBAA2D}"/>
  </bookViews>
  <sheets>
    <sheet name="List1" sheetId="1" r:id="rId1"/>
  </sheets>
  <definedNames>
    <definedName name="_xlnm.Print_Area" localSheetId="0">List1!$A$1:$E$77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  <c r="B61" i="1" l="1"/>
  <c r="B68" i="1" s="1"/>
  <c r="C61" i="1"/>
  <c r="C68" i="1" s="1"/>
  <c r="E55" i="1"/>
  <c r="D55" i="1"/>
  <c r="E54" i="1"/>
  <c r="D54" i="1"/>
  <c r="E53" i="1"/>
  <c r="D53" i="1"/>
  <c r="D52" i="1"/>
  <c r="D51" i="1"/>
  <c r="D50" i="1"/>
  <c r="D49" i="1"/>
  <c r="E61" i="1" l="1"/>
  <c r="E68" i="1" s="1"/>
  <c r="D61" i="1"/>
  <c r="D68" i="1" s="1"/>
  <c r="D38" i="1" l="1"/>
  <c r="D39" i="1"/>
  <c r="D40" i="1"/>
  <c r="D41" i="1"/>
  <c r="D42" i="1"/>
  <c r="D43" i="1"/>
  <c r="D44" i="1"/>
  <c r="D45" i="1"/>
  <c r="D46" i="1"/>
  <c r="D47" i="1"/>
  <c r="D37" i="1"/>
  <c r="D36" i="1"/>
  <c r="D27" i="1"/>
  <c r="D28" i="1"/>
  <c r="D29" i="1"/>
  <c r="D30" i="1"/>
  <c r="D31" i="1"/>
  <c r="D32" i="1"/>
  <c r="D33" i="1"/>
  <c r="D34" i="1"/>
  <c r="D18" i="1"/>
  <c r="D9" i="1"/>
  <c r="D26" i="1"/>
  <c r="D25" i="1"/>
  <c r="D24" i="1"/>
  <c r="D23" i="1"/>
  <c r="D21" i="1"/>
  <c r="D20" i="1"/>
  <c r="D19" i="1"/>
  <c r="D17" i="1"/>
  <c r="E48" i="1" l="1"/>
  <c r="E67" i="1" s="1"/>
  <c r="D48" i="1"/>
  <c r="D67" i="1" s="1"/>
  <c r="C48" i="1"/>
  <c r="C67" i="1" s="1"/>
  <c r="B48" i="1"/>
  <c r="B67" i="1" s="1"/>
  <c r="E35" i="1"/>
  <c r="E66" i="1" s="1"/>
  <c r="D35" i="1"/>
  <c r="D66" i="1" s="1"/>
  <c r="E22" i="1"/>
  <c r="E65" i="1" s="1"/>
  <c r="D22" i="1"/>
  <c r="D65" i="1" s="1"/>
  <c r="E9" i="1"/>
  <c r="E64" i="1" s="1"/>
  <c r="D64" i="1"/>
  <c r="B35" i="1"/>
  <c r="B66" i="1" s="1"/>
  <c r="C35" i="1"/>
  <c r="C66" i="1" s="1"/>
  <c r="C22" i="1"/>
  <c r="C65" i="1" s="1"/>
  <c r="B22" i="1"/>
  <c r="B65" i="1" s="1"/>
  <c r="C9" i="1"/>
  <c r="C64" i="1" s="1"/>
  <c r="B9" i="1"/>
  <c r="B64" i="1" s="1"/>
  <c r="C69" i="1" l="1"/>
  <c r="E69" i="1"/>
  <c r="D69" i="1"/>
  <c r="B69" i="1"/>
  <c r="C71" i="1" l="1"/>
  <c r="C73" i="1" l="1"/>
</calcChain>
</file>

<file path=xl/sharedStrings.xml><?xml version="1.0" encoding="utf-8"?>
<sst xmlns="http://schemas.openxmlformats.org/spreadsheetml/2006/main" count="31" uniqueCount="27">
  <si>
    <t>Investiční</t>
  </si>
  <si>
    <t>Neinvestiční</t>
  </si>
  <si>
    <t>Přehled:</t>
  </si>
  <si>
    <t>Rok 2022</t>
  </si>
  <si>
    <t>Rok 2023</t>
  </si>
  <si>
    <t>Rok 2024</t>
  </si>
  <si>
    <t>Rok 2025</t>
  </si>
  <si>
    <t>Platební kalendář je zpracován v návaznosti na časový harmonogram a při odchylce musí být aktualizován</t>
  </si>
  <si>
    <t>Investiční náklady</t>
  </si>
  <si>
    <t>Neinvestiční náklady</t>
  </si>
  <si>
    <t>Celkem</t>
  </si>
  <si>
    <t>Nabídková cena bez DPH celkem:</t>
  </si>
  <si>
    <t>Výše DPH:</t>
  </si>
  <si>
    <t>Vyčíslené DPH</t>
  </si>
  <si>
    <t>Celková nabídková cena včetně DPH:</t>
  </si>
  <si>
    <t>Celkem k fakturaci za rok 2022</t>
  </si>
  <si>
    <t>Celkem k fakturaci za rok 2023</t>
  </si>
  <si>
    <t>Měsíc provedeného plnění</t>
  </si>
  <si>
    <t>(fakturace vždy k 1. dni následujícího měsíce)</t>
  </si>
  <si>
    <t>Celkem k fakturaci za rok 2024</t>
  </si>
  <si>
    <t>Celkem k fakturaci za rok 2025</t>
  </si>
  <si>
    <t>Příloha 4 - Platební kalendář</t>
  </si>
  <si>
    <t>Cena bez DPH</t>
  </si>
  <si>
    <t>Cena vč. DPH</t>
  </si>
  <si>
    <t>UK – FF – Rekonstrukce a dostavba budov Opletalova 47 a 49, Praha 1 – stavební práce</t>
  </si>
  <si>
    <t>Celkem k fakturaci za rok 2026</t>
  </si>
  <si>
    <t>Rok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</si>
</sst>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\ &quot;Kč&quot;_-;\-* #,##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7">
    <xf numFmtId="0" fontId="0" fillId="0" borderId="0" xfId="0"/>
    <xf numFmtId="0" fontId="1" fillId="0" borderId="5" xfId="0" applyFont="1" applyBorder="1"/>
    <xf numFmtId="17" fontId="0" fillId="0" borderId="2" xfId="0" applyNumberFormat="1" applyBorder="1" applyAlignment="1">
      <alignment horizontal="center"/>
    </xf>
    <xf numFmtId="17" fontId="0" fillId="0" borderId="8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2" borderId="3" xfId="0" applyNumberForma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164" fontId="0" fillId="2" borderId="9" xfId="0" applyNumberFormat="1" applyFill="1" applyBorder="1"/>
    <xf numFmtId="164" fontId="0" fillId="0" borderId="1" xfId="0" applyNumberFormat="1" applyBorder="1"/>
    <xf numFmtId="0" fontId="1" fillId="3" borderId="2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0" borderId="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8" xfId="0" applyFont="1" applyBorder="1"/>
    <xf numFmtId="164" fontId="0" fillId="0" borderId="19" xfId="0" applyNumberFormat="1" applyBorder="1"/>
    <xf numFmtId="164" fontId="0" fillId="0" borderId="20" xfId="0" applyNumberFormat="1" applyBorder="1"/>
    <xf numFmtId="0" fontId="0" fillId="0" borderId="18" xfId="0" applyBorder="1"/>
    <xf numFmtId="0" fontId="0" fillId="0" borderId="21" xfId="0" applyBorder="1"/>
    <xf numFmtId="164" fontId="0" fillId="0" borderId="22" xfId="0" applyNumberFormat="1" applyBorder="1"/>
    <xf numFmtId="164" fontId="0" fillId="0" borderId="23" xfId="0" applyNumberFormat="1" applyBorder="1"/>
    <xf numFmtId="164" fontId="0" fillId="2" borderId="19" xfId="0" applyNumberFormat="1" applyFill="1" applyBorder="1"/>
    <xf numFmtId="164" fontId="3" fillId="0" borderId="15" xfId="0" applyNumberFormat="1" applyFont="1" applyBorder="1"/>
    <xf numFmtId="164" fontId="3" fillId="0" borderId="17" xfId="0" applyNumberFormat="1" applyFont="1" applyBorder="1"/>
    <xf numFmtId="164" fontId="1" fillId="0" borderId="19" xfId="0" applyNumberFormat="1" applyFont="1" applyBorder="1"/>
    <xf numFmtId="164" fontId="1" fillId="0" borderId="20" xfId="0" applyNumberFormat="1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9" fontId="3" fillId="2" borderId="16" xfId="0" applyNumberFormat="1" applyFont="1" applyFill="1" applyBorder="1"/>
    <xf numFmtId="164" fontId="3" fillId="2" borderId="16" xfId="0" applyNumberFormat="1" applyFont="1" applyFill="1" applyBorder="1"/>
    <xf numFmtId="164" fontId="0" fillId="0" borderId="0" xfId="0" applyNumberFormat="1"/>
    <xf numFmtId="165" fontId="0" fillId="0" borderId="0" xfId="1" applyNumberFormat="1" applyFon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5" fillId="0" borderId="0" xfId="0" applyNumberFormat="1" applyFont="1" applyBorder="1"/>
    <xf numFmtId="164" fontId="5" fillId="0" borderId="0" xfId="0" applyNumberFormat="1" applyFont="1" applyBorder="1"/>
    <xf numFmtId="164" fontId="0" fillId="0" borderId="0" xfId="0" applyNumberForma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3B79E-75FA-4637-AA50-E64E0EB32A49}">
  <dimension ref="A1:I77"/>
  <sheetViews>
    <sheetView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39.5703125" customWidth="1"/>
    <col min="2" max="2" width="19" customWidth="1"/>
    <col min="3" max="3" width="20" customWidth="1"/>
    <col min="4" max="4" width="23.28515625" customWidth="1"/>
    <col min="5" max="5" width="20.140625" customWidth="1"/>
    <col min="6" max="6" width="17.28515625" customWidth="1"/>
    <col min="7" max="7" width="18" customWidth="1"/>
    <col min="8" max="8" width="15" bestFit="1" customWidth="1"/>
    <col min="9" max="9" width="16.42578125" bestFit="1" customWidth="1"/>
  </cols>
  <sheetData>
    <row r="1" spans="1:5" ht="18.75" x14ac:dyDescent="0.3">
      <c r="A1" s="43" t="s">
        <v>21</v>
      </c>
      <c r="B1" s="43"/>
      <c r="C1" s="43"/>
      <c r="D1" s="43"/>
      <c r="E1" s="43"/>
    </row>
    <row r="2" spans="1:5" ht="18.75" x14ac:dyDescent="0.3">
      <c r="A2" s="43" t="s">
        <v>24</v>
      </c>
      <c r="B2" s="43"/>
      <c r="C2" s="43"/>
      <c r="D2" s="43"/>
      <c r="E2" s="43"/>
    </row>
    <row r="3" spans="1:5" ht="15.75" thickBot="1" x14ac:dyDescent="0.3"/>
    <row r="4" spans="1:5" x14ac:dyDescent="0.25">
      <c r="A4" s="4" t="s">
        <v>17</v>
      </c>
      <c r="B4" s="41" t="s">
        <v>22</v>
      </c>
      <c r="C4" s="42"/>
      <c r="D4" s="41" t="s">
        <v>23</v>
      </c>
      <c r="E4" s="42"/>
    </row>
    <row r="5" spans="1:5" x14ac:dyDescent="0.25">
      <c r="A5" s="21" t="s">
        <v>18</v>
      </c>
      <c r="B5" s="20" t="s">
        <v>0</v>
      </c>
      <c r="C5" s="22" t="s">
        <v>1</v>
      </c>
      <c r="D5" s="20" t="s">
        <v>0</v>
      </c>
      <c r="E5" s="22" t="s">
        <v>1</v>
      </c>
    </row>
    <row r="6" spans="1:5" x14ac:dyDescent="0.25">
      <c r="A6" s="3">
        <v>44805</v>
      </c>
      <c r="B6" s="7"/>
      <c r="C6" s="8"/>
      <c r="D6" s="7"/>
      <c r="E6" s="8"/>
    </row>
    <row r="7" spans="1:5" x14ac:dyDescent="0.25">
      <c r="A7" s="3">
        <v>44835</v>
      </c>
      <c r="B7" s="7"/>
      <c r="C7" s="8"/>
      <c r="D7" s="7"/>
      <c r="E7" s="8"/>
    </row>
    <row r="8" spans="1:5" x14ac:dyDescent="0.25">
      <c r="A8" s="3">
        <v>44866</v>
      </c>
      <c r="B8" s="7"/>
      <c r="C8" s="8"/>
      <c r="D8" s="7"/>
      <c r="E8" s="8"/>
    </row>
    <row r="9" spans="1:5" ht="15.75" thickBot="1" x14ac:dyDescent="0.3">
      <c r="A9" s="23" t="s">
        <v>15</v>
      </c>
      <c r="B9" s="33">
        <f>SUM(B6:B8)</f>
        <v>0</v>
      </c>
      <c r="C9" s="34">
        <f>SUM(C6:C8)</f>
        <v>0</v>
      </c>
      <c r="D9" s="33">
        <f>SUM(D6:D8)</f>
        <v>0</v>
      </c>
      <c r="E9" s="34">
        <f>SUM(E6:E8)</f>
        <v>0</v>
      </c>
    </row>
    <row r="10" spans="1:5" x14ac:dyDescent="0.25">
      <c r="A10" s="2">
        <v>44896</v>
      </c>
      <c r="B10" s="5"/>
      <c r="C10" s="6"/>
      <c r="D10" s="5"/>
      <c r="E10" s="6"/>
    </row>
    <row r="11" spans="1:5" x14ac:dyDescent="0.25">
      <c r="A11" s="3">
        <v>44927</v>
      </c>
      <c r="B11" s="7"/>
      <c r="C11" s="8"/>
      <c r="D11" s="7"/>
      <c r="E11" s="8"/>
    </row>
    <row r="12" spans="1:5" x14ac:dyDescent="0.25">
      <c r="A12" s="3">
        <v>44958</v>
      </c>
      <c r="B12" s="7"/>
      <c r="C12" s="8"/>
      <c r="D12" s="7"/>
      <c r="E12" s="8"/>
    </row>
    <row r="13" spans="1:5" x14ac:dyDescent="0.25">
      <c r="A13" s="3">
        <v>44986</v>
      </c>
      <c r="B13" s="7"/>
      <c r="C13" s="8"/>
      <c r="D13" s="7"/>
      <c r="E13" s="8"/>
    </row>
    <row r="14" spans="1:5" x14ac:dyDescent="0.25">
      <c r="A14" s="3">
        <v>45017</v>
      </c>
      <c r="B14" s="7"/>
      <c r="C14" s="8"/>
      <c r="D14" s="7"/>
      <c r="E14" s="8"/>
    </row>
    <row r="15" spans="1:5" x14ac:dyDescent="0.25">
      <c r="A15" s="3">
        <v>45047</v>
      </c>
      <c r="B15" s="7"/>
      <c r="C15" s="8"/>
      <c r="D15" s="7"/>
      <c r="E15" s="8"/>
    </row>
    <row r="16" spans="1:5" x14ac:dyDescent="0.25">
      <c r="A16" s="3">
        <v>45078</v>
      </c>
      <c r="B16" s="7"/>
      <c r="C16" s="8"/>
      <c r="D16" s="7"/>
      <c r="E16" s="8"/>
    </row>
    <row r="17" spans="1:9" x14ac:dyDescent="0.25">
      <c r="A17" s="3">
        <v>45108</v>
      </c>
      <c r="B17" s="7">
        <v>4103649.34018018</v>
      </c>
      <c r="C17" s="8"/>
      <c r="D17" s="7">
        <f t="shared" ref="D12:D21" si="0">B17*1.21</f>
        <v>4965415.7016180176</v>
      </c>
      <c r="E17" s="8"/>
      <c r="I17" s="40"/>
    </row>
    <row r="18" spans="1:9" x14ac:dyDescent="0.25">
      <c r="A18" s="3">
        <v>45139</v>
      </c>
      <c r="B18" s="7">
        <v>8010555.3941802001</v>
      </c>
      <c r="C18" s="8"/>
      <c r="D18" s="7">
        <f t="shared" si="0"/>
        <v>9692772.0269580409</v>
      </c>
      <c r="E18" s="8"/>
      <c r="I18" s="40"/>
    </row>
    <row r="19" spans="1:9" x14ac:dyDescent="0.25">
      <c r="A19" s="3">
        <v>45170</v>
      </c>
      <c r="B19" s="7">
        <v>9543556.4499999993</v>
      </c>
      <c r="C19" s="8"/>
      <c r="D19" s="7">
        <f t="shared" si="0"/>
        <v>11547703.304499999</v>
      </c>
      <c r="E19" s="8"/>
      <c r="I19" s="40"/>
    </row>
    <row r="20" spans="1:9" x14ac:dyDescent="0.25">
      <c r="A20" s="3">
        <v>45200</v>
      </c>
      <c r="B20" s="7">
        <v>12134005.4</v>
      </c>
      <c r="C20" s="8"/>
      <c r="D20" s="7">
        <f t="shared" si="0"/>
        <v>14682146.534</v>
      </c>
      <c r="E20" s="8"/>
      <c r="I20" s="40"/>
    </row>
    <row r="21" spans="1:9" x14ac:dyDescent="0.25">
      <c r="A21" s="3">
        <v>45231</v>
      </c>
      <c r="B21" s="7">
        <v>16884563.050000001</v>
      </c>
      <c r="C21" s="8"/>
      <c r="D21" s="7">
        <f t="shared" si="0"/>
        <v>20430321.2905</v>
      </c>
      <c r="E21" s="8"/>
      <c r="I21" s="40"/>
    </row>
    <row r="22" spans="1:9" ht="15.75" thickBot="1" x14ac:dyDescent="0.3">
      <c r="A22" s="23" t="s">
        <v>16</v>
      </c>
      <c r="B22" s="33">
        <f>SUM(B10:B21)</f>
        <v>50676329.634360373</v>
      </c>
      <c r="C22" s="34">
        <f>SUM(C10:C21)</f>
        <v>0</v>
      </c>
      <c r="D22" s="33">
        <f>SUM(D10:D21)</f>
        <v>61318358.857576057</v>
      </c>
      <c r="E22" s="34">
        <f>SUM(E10:E21)</f>
        <v>0</v>
      </c>
      <c r="I22" s="40"/>
    </row>
    <row r="23" spans="1:9" x14ac:dyDescent="0.25">
      <c r="A23" s="2">
        <v>45261</v>
      </c>
      <c r="B23" s="5">
        <v>8123630.21</v>
      </c>
      <c r="C23" s="6"/>
      <c r="D23" s="5">
        <f>B23*1.21</f>
        <v>9829592.5540999994</v>
      </c>
      <c r="E23" s="6"/>
      <c r="I23" s="40"/>
    </row>
    <row r="24" spans="1:9" x14ac:dyDescent="0.25">
      <c r="A24" s="3">
        <v>45292</v>
      </c>
      <c r="B24" s="7">
        <v>9216960.4499999993</v>
      </c>
      <c r="C24" s="8"/>
      <c r="D24" s="7">
        <f>B24*1.21</f>
        <v>11152522.144499999</v>
      </c>
      <c r="E24" s="8"/>
      <c r="I24" s="40"/>
    </row>
    <row r="25" spans="1:9" x14ac:dyDescent="0.25">
      <c r="A25" s="3">
        <v>45323</v>
      </c>
      <c r="B25" s="7">
        <v>10278456.199999999</v>
      </c>
      <c r="C25" s="8"/>
      <c r="D25" s="7">
        <f t="shared" ref="D25:D34" si="1">B25*1.21</f>
        <v>12436932.001999998</v>
      </c>
      <c r="E25" s="8"/>
      <c r="I25" s="40"/>
    </row>
    <row r="26" spans="1:9" x14ac:dyDescent="0.25">
      <c r="A26" s="3">
        <v>45352</v>
      </c>
      <c r="B26" s="7">
        <v>11536920.380000001</v>
      </c>
      <c r="C26" s="8"/>
      <c r="D26" s="7">
        <f t="shared" si="1"/>
        <v>13959673.6598</v>
      </c>
      <c r="E26" s="8"/>
      <c r="I26" s="40"/>
    </row>
    <row r="27" spans="1:9" x14ac:dyDescent="0.25">
      <c r="A27" s="3">
        <v>45383</v>
      </c>
      <c r="B27" s="7">
        <v>12854154.33</v>
      </c>
      <c r="C27" s="8"/>
      <c r="D27" s="7">
        <f t="shared" si="1"/>
        <v>15553526.7393</v>
      </c>
      <c r="E27" s="8"/>
      <c r="I27" s="40"/>
    </row>
    <row r="28" spans="1:9" x14ac:dyDescent="0.25">
      <c r="A28" s="3">
        <v>45413</v>
      </c>
      <c r="B28" s="7">
        <v>12964710.1</v>
      </c>
      <c r="C28" s="8"/>
      <c r="D28" s="7">
        <f t="shared" si="1"/>
        <v>15687299.220999999</v>
      </c>
      <c r="E28" s="8"/>
      <c r="I28" s="40"/>
    </row>
    <row r="29" spans="1:9" x14ac:dyDescent="0.25">
      <c r="A29" s="3">
        <v>45444</v>
      </c>
      <c r="B29" s="7">
        <v>13326963.199999999</v>
      </c>
      <c r="C29" s="8"/>
      <c r="D29" s="7">
        <f t="shared" si="1"/>
        <v>16125625.471999999</v>
      </c>
      <c r="E29" s="8"/>
      <c r="I29" s="40"/>
    </row>
    <row r="30" spans="1:9" x14ac:dyDescent="0.25">
      <c r="A30" s="3">
        <v>45474</v>
      </c>
      <c r="B30" s="7">
        <v>14441166.4</v>
      </c>
      <c r="C30" s="8"/>
      <c r="D30" s="7">
        <f t="shared" si="1"/>
        <v>17473811.344000001</v>
      </c>
      <c r="E30" s="8"/>
      <c r="I30" s="40"/>
    </row>
    <row r="31" spans="1:9" x14ac:dyDescent="0.25">
      <c r="A31" s="3">
        <v>45505</v>
      </c>
      <c r="B31" s="7">
        <v>15554709.300000001</v>
      </c>
      <c r="C31" s="8"/>
      <c r="D31" s="7">
        <f t="shared" si="1"/>
        <v>18821198.252999999</v>
      </c>
      <c r="E31" s="8"/>
      <c r="I31" s="40"/>
    </row>
    <row r="32" spans="1:9" x14ac:dyDescent="0.25">
      <c r="A32" s="3">
        <v>45536</v>
      </c>
      <c r="B32" s="7">
        <v>12265920.279999999</v>
      </c>
      <c r="C32" s="8"/>
      <c r="D32" s="7">
        <f t="shared" si="1"/>
        <v>14841763.538799999</v>
      </c>
      <c r="E32" s="8"/>
      <c r="I32" s="40"/>
    </row>
    <row r="33" spans="1:9" x14ac:dyDescent="0.25">
      <c r="A33" s="3">
        <v>45566</v>
      </c>
      <c r="B33" s="7">
        <v>10212479.300000001</v>
      </c>
      <c r="C33" s="8"/>
      <c r="D33" s="7">
        <f t="shared" si="1"/>
        <v>12357099.953</v>
      </c>
      <c r="E33" s="8"/>
      <c r="I33" s="40"/>
    </row>
    <row r="34" spans="1:9" x14ac:dyDescent="0.25">
      <c r="A34" s="3">
        <v>45597</v>
      </c>
      <c r="B34" s="7">
        <v>8047113.2000000002</v>
      </c>
      <c r="C34" s="8"/>
      <c r="D34" s="7">
        <f t="shared" si="1"/>
        <v>9737006.9719999991</v>
      </c>
      <c r="E34" s="8"/>
      <c r="I34" s="40"/>
    </row>
    <row r="35" spans="1:9" ht="15.75" thickBot="1" x14ac:dyDescent="0.3">
      <c r="A35" s="23" t="s">
        <v>19</v>
      </c>
      <c r="B35" s="33">
        <f>SUM(B23:B34)</f>
        <v>138823183.34999999</v>
      </c>
      <c r="C35" s="34">
        <f>SUM(C23:C34)</f>
        <v>0</v>
      </c>
      <c r="D35" s="33">
        <f>SUM(D23:D34)</f>
        <v>167976051.85350001</v>
      </c>
      <c r="E35" s="34">
        <f>SUM(E23:E34)</f>
        <v>0</v>
      </c>
      <c r="I35" s="40"/>
    </row>
    <row r="36" spans="1:9" x14ac:dyDescent="0.25">
      <c r="A36" s="2">
        <v>45627</v>
      </c>
      <c r="B36" s="5">
        <v>8521560.3200000003</v>
      </c>
      <c r="C36" s="5"/>
      <c r="D36" s="5">
        <f>B36*1.21</f>
        <v>10311087.987199999</v>
      </c>
      <c r="E36" s="6"/>
      <c r="I36" s="40"/>
    </row>
    <row r="37" spans="1:9" x14ac:dyDescent="0.25">
      <c r="A37" s="3">
        <v>45658</v>
      </c>
      <c r="B37" s="7">
        <v>9958420.2799999993</v>
      </c>
      <c r="C37" s="7"/>
      <c r="D37" s="7">
        <f>B37*1.21</f>
        <v>12049688.538799999</v>
      </c>
      <c r="E37" s="8"/>
      <c r="I37" s="40"/>
    </row>
    <row r="38" spans="1:9" x14ac:dyDescent="0.25">
      <c r="A38" s="3">
        <v>45689</v>
      </c>
      <c r="B38" s="7">
        <v>10562320.960000001</v>
      </c>
      <c r="C38" s="7"/>
      <c r="D38" s="7">
        <f t="shared" ref="D38:D47" si="2">B38*1.21</f>
        <v>12780408.3616</v>
      </c>
      <c r="E38" s="8"/>
      <c r="I38" s="40"/>
    </row>
    <row r="39" spans="1:9" x14ac:dyDescent="0.25">
      <c r="A39" s="3">
        <v>45717</v>
      </c>
      <c r="B39" s="7">
        <v>11225874.289999999</v>
      </c>
      <c r="C39" s="7"/>
      <c r="D39" s="7">
        <f t="shared" si="2"/>
        <v>13583307.890899999</v>
      </c>
      <c r="E39" s="8"/>
      <c r="I39" s="40"/>
    </row>
    <row r="40" spans="1:9" x14ac:dyDescent="0.25">
      <c r="A40" s="3">
        <v>45748</v>
      </c>
      <c r="B40" s="7">
        <v>13336259.880000001</v>
      </c>
      <c r="C40" s="7"/>
      <c r="D40" s="7">
        <f t="shared" si="2"/>
        <v>16136874.4548</v>
      </c>
      <c r="E40" s="8"/>
      <c r="I40" s="40"/>
    </row>
    <row r="41" spans="1:9" x14ac:dyDescent="0.25">
      <c r="A41" s="3">
        <v>45778</v>
      </c>
      <c r="B41" s="7">
        <v>13669328.699999999</v>
      </c>
      <c r="C41" s="7"/>
      <c r="D41" s="7">
        <f t="shared" si="2"/>
        <v>16539887.726999998</v>
      </c>
      <c r="E41" s="8"/>
      <c r="I41" s="40"/>
    </row>
    <row r="42" spans="1:9" x14ac:dyDescent="0.25">
      <c r="A42" s="3">
        <v>45809</v>
      </c>
      <c r="B42" s="7">
        <v>13996912.300000001</v>
      </c>
      <c r="C42" s="7"/>
      <c r="D42" s="7">
        <f t="shared" si="2"/>
        <v>16936263.883000001</v>
      </c>
      <c r="E42" s="8"/>
      <c r="I42" s="40"/>
    </row>
    <row r="43" spans="1:9" x14ac:dyDescent="0.25">
      <c r="A43" s="3">
        <v>45839</v>
      </c>
      <c r="B43" s="7">
        <v>12887961.1</v>
      </c>
      <c r="C43" s="7"/>
      <c r="D43" s="7">
        <f t="shared" si="2"/>
        <v>15594432.931</v>
      </c>
      <c r="E43" s="8"/>
      <c r="I43" s="40"/>
    </row>
    <row r="44" spans="1:9" x14ac:dyDescent="0.25">
      <c r="A44" s="3">
        <v>45870</v>
      </c>
      <c r="B44" s="7">
        <v>12771562.6</v>
      </c>
      <c r="C44" s="7"/>
      <c r="D44" s="7">
        <f t="shared" si="2"/>
        <v>15453590.745999999</v>
      </c>
      <c r="E44" s="8"/>
      <c r="I44" s="40"/>
    </row>
    <row r="45" spans="1:9" x14ac:dyDescent="0.25">
      <c r="A45" s="3">
        <v>45901</v>
      </c>
      <c r="B45" s="30">
        <v>12633990.199999999</v>
      </c>
      <c r="C45" s="30"/>
      <c r="D45" s="7">
        <f t="shared" si="2"/>
        <v>15287128.141999999</v>
      </c>
      <c r="E45" s="8"/>
      <c r="I45" s="40"/>
    </row>
    <row r="46" spans="1:9" x14ac:dyDescent="0.25">
      <c r="A46" s="3">
        <v>45931</v>
      </c>
      <c r="B46" s="30">
        <v>12221554.199999999</v>
      </c>
      <c r="C46" s="30"/>
      <c r="D46" s="7">
        <f t="shared" si="2"/>
        <v>14788080.581999999</v>
      </c>
      <c r="E46" s="8"/>
      <c r="I46" s="40"/>
    </row>
    <row r="47" spans="1:9" x14ac:dyDescent="0.25">
      <c r="A47" s="3">
        <v>45962</v>
      </c>
      <c r="B47" s="30">
        <v>11874126.9</v>
      </c>
      <c r="C47" s="30"/>
      <c r="D47" s="7">
        <f t="shared" si="2"/>
        <v>14367693.549000001</v>
      </c>
      <c r="E47" s="8"/>
      <c r="I47" s="40"/>
    </row>
    <row r="48" spans="1:9" ht="15.75" thickBot="1" x14ac:dyDescent="0.3">
      <c r="A48" s="1" t="s">
        <v>20</v>
      </c>
      <c r="B48" s="35">
        <f>SUM(B36:B47)</f>
        <v>143659871.72999999</v>
      </c>
      <c r="C48" s="35">
        <f>SUM(C36:C47)</f>
        <v>0</v>
      </c>
      <c r="D48" s="35">
        <f>SUM(D36:D47)</f>
        <v>173828444.79329997</v>
      </c>
      <c r="E48" s="36">
        <f>SUM(E36:E47)</f>
        <v>0</v>
      </c>
      <c r="I48" s="40"/>
    </row>
    <row r="49" spans="1:9" x14ac:dyDescent="0.25">
      <c r="A49" s="2">
        <v>45992</v>
      </c>
      <c r="B49" s="5">
        <v>8033036.1689229999</v>
      </c>
      <c r="C49" s="5"/>
      <c r="D49" s="5">
        <f>B49*1.21</f>
        <v>9719973.7643968295</v>
      </c>
      <c r="E49" s="6"/>
      <c r="I49" s="40"/>
    </row>
    <row r="50" spans="1:9" x14ac:dyDescent="0.25">
      <c r="A50" s="3">
        <v>46023</v>
      </c>
      <c r="B50" s="7">
        <v>9054361.5593229998</v>
      </c>
      <c r="C50" s="7"/>
      <c r="D50" s="7">
        <f>B50*1.21</f>
        <v>10955777.48678083</v>
      </c>
      <c r="E50" s="8"/>
      <c r="I50" s="40"/>
    </row>
    <row r="51" spans="1:9" x14ac:dyDescent="0.25">
      <c r="A51" s="3">
        <v>46054</v>
      </c>
      <c r="B51" s="7">
        <v>10622156.32</v>
      </c>
      <c r="C51" s="7"/>
      <c r="D51" s="7">
        <f t="shared" ref="D51:D60" si="3">B51*1.21</f>
        <v>12852809.1472</v>
      </c>
      <c r="E51" s="8"/>
      <c r="I51" s="40"/>
    </row>
    <row r="52" spans="1:9" x14ac:dyDescent="0.25">
      <c r="A52" s="3">
        <v>46082</v>
      </c>
      <c r="B52" s="7">
        <v>12935794.894323001</v>
      </c>
      <c r="C52" s="7"/>
      <c r="D52" s="7">
        <f t="shared" si="3"/>
        <v>15652311.822130831</v>
      </c>
      <c r="E52" s="8"/>
      <c r="I52" s="40"/>
    </row>
    <row r="53" spans="1:9" x14ac:dyDescent="0.25">
      <c r="A53" s="3">
        <v>46113</v>
      </c>
      <c r="B53" s="7">
        <v>12221690.199999999</v>
      </c>
      <c r="C53" s="7">
        <v>4544781.7466666698</v>
      </c>
      <c r="D53" s="7">
        <f t="shared" si="3"/>
        <v>14788245.141999999</v>
      </c>
      <c r="E53" s="8">
        <f t="shared" ref="E51:E60" si="4">C53*1.21</f>
        <v>5499185.9134666706</v>
      </c>
      <c r="I53" s="40"/>
    </row>
    <row r="54" spans="1:9" x14ac:dyDescent="0.25">
      <c r="A54" s="3">
        <v>46143</v>
      </c>
      <c r="B54" s="7">
        <v>6792376.5</v>
      </c>
      <c r="C54" s="7">
        <v>5321218.2</v>
      </c>
      <c r="D54" s="7">
        <f t="shared" si="3"/>
        <v>8218775.5649999995</v>
      </c>
      <c r="E54" s="8">
        <f t="shared" si="4"/>
        <v>6438674.0219999999</v>
      </c>
      <c r="I54" s="40"/>
    </row>
    <row r="55" spans="1:9" x14ac:dyDescent="0.25">
      <c r="A55" s="3">
        <v>46174</v>
      </c>
      <c r="B55" s="7">
        <v>5733102.8700000001</v>
      </c>
      <c r="C55" s="7">
        <v>5868345.29</v>
      </c>
      <c r="D55" s="7">
        <f t="shared" si="3"/>
        <v>6937054.4726999998</v>
      </c>
      <c r="E55" s="8">
        <f t="shared" si="4"/>
        <v>7100697.8009000001</v>
      </c>
      <c r="F55" s="39"/>
      <c r="I55" s="40"/>
    </row>
    <row r="56" spans="1:9" x14ac:dyDescent="0.25">
      <c r="A56" s="3">
        <v>46204</v>
      </c>
      <c r="B56" s="7"/>
      <c r="C56" s="7"/>
      <c r="D56" s="7"/>
      <c r="E56" s="8"/>
      <c r="G56" s="39"/>
      <c r="I56" s="40"/>
    </row>
    <row r="57" spans="1:9" x14ac:dyDescent="0.25">
      <c r="A57" s="3">
        <v>46235</v>
      </c>
      <c r="B57" s="7"/>
      <c r="C57" s="7"/>
      <c r="D57" s="7"/>
      <c r="E57" s="8"/>
    </row>
    <row r="58" spans="1:9" x14ac:dyDescent="0.25">
      <c r="A58" s="3">
        <v>46266</v>
      </c>
      <c r="B58" s="30"/>
      <c r="C58" s="30"/>
      <c r="D58" s="7"/>
      <c r="E58" s="8"/>
    </row>
    <row r="59" spans="1:9" x14ac:dyDescent="0.25">
      <c r="A59" s="3">
        <v>46296</v>
      </c>
      <c r="B59" s="30"/>
      <c r="C59" s="30"/>
      <c r="D59" s="7"/>
      <c r="E59" s="8"/>
    </row>
    <row r="60" spans="1:9" x14ac:dyDescent="0.25">
      <c r="A60" s="3">
        <v>46327</v>
      </c>
      <c r="B60" s="30"/>
      <c r="C60" s="30"/>
      <c r="D60" s="7"/>
      <c r="E60" s="8"/>
    </row>
    <row r="61" spans="1:9" ht="15.75" thickBot="1" x14ac:dyDescent="0.3">
      <c r="A61" s="1" t="s">
        <v>25</v>
      </c>
      <c r="B61" s="35">
        <f>SUM(B49:B60)</f>
        <v>65392518.512569003</v>
      </c>
      <c r="C61" s="35">
        <f>SUM(C49:C60)</f>
        <v>15734345.236666668</v>
      </c>
      <c r="D61" s="35">
        <f>SUM(D49:D60)</f>
        <v>79124947.400208488</v>
      </c>
      <c r="E61" s="36">
        <f>SUM(E49:E60)</f>
        <v>19038557.736366671</v>
      </c>
    </row>
    <row r="62" spans="1:9" ht="15.75" thickBot="1" x14ac:dyDescent="0.3"/>
    <row r="63" spans="1:9" x14ac:dyDescent="0.25">
      <c r="A63" s="10" t="s">
        <v>2</v>
      </c>
      <c r="B63" s="11" t="s">
        <v>8</v>
      </c>
      <c r="C63" s="12" t="s">
        <v>9</v>
      </c>
      <c r="D63" s="11" t="s">
        <v>8</v>
      </c>
      <c r="E63" s="12" t="s">
        <v>9</v>
      </c>
    </row>
    <row r="64" spans="1:9" x14ac:dyDescent="0.25">
      <c r="A64" s="13" t="s">
        <v>3</v>
      </c>
      <c r="B64" s="9">
        <f>B9</f>
        <v>0</v>
      </c>
      <c r="C64" s="14">
        <f>C9</f>
        <v>0</v>
      </c>
      <c r="D64" s="9">
        <f>D9</f>
        <v>0</v>
      </c>
      <c r="E64" s="14">
        <f>E9</f>
        <v>0</v>
      </c>
    </row>
    <row r="65" spans="1:9" x14ac:dyDescent="0.25">
      <c r="A65" s="13" t="s">
        <v>4</v>
      </c>
      <c r="B65" s="9">
        <f>B22</f>
        <v>50676329.634360373</v>
      </c>
      <c r="C65" s="14">
        <f>C22</f>
        <v>0</v>
      </c>
      <c r="D65" s="9">
        <f>D22</f>
        <v>61318358.857576057</v>
      </c>
      <c r="E65" s="14">
        <f>E22</f>
        <v>0</v>
      </c>
    </row>
    <row r="66" spans="1:9" x14ac:dyDescent="0.25">
      <c r="A66" s="13" t="s">
        <v>5</v>
      </c>
      <c r="B66" s="9">
        <f>B35</f>
        <v>138823183.34999999</v>
      </c>
      <c r="C66" s="14">
        <f>C35</f>
        <v>0</v>
      </c>
      <c r="D66" s="9">
        <f>D35</f>
        <v>167976051.85350001</v>
      </c>
      <c r="E66" s="14">
        <f>E35</f>
        <v>0</v>
      </c>
    </row>
    <row r="67" spans="1:9" x14ac:dyDescent="0.25">
      <c r="A67" s="26" t="s">
        <v>6</v>
      </c>
      <c r="B67" s="24">
        <f>B48</f>
        <v>143659871.72999999</v>
      </c>
      <c r="C67" s="25">
        <f>C48</f>
        <v>0</v>
      </c>
      <c r="D67" s="24">
        <f>D48</f>
        <v>173828444.79329997</v>
      </c>
      <c r="E67" s="25">
        <f>E48</f>
        <v>0</v>
      </c>
    </row>
    <row r="68" spans="1:9" ht="15.75" thickBot="1" x14ac:dyDescent="0.3">
      <c r="A68" s="26" t="s">
        <v>26</v>
      </c>
      <c r="B68" s="24">
        <f>B61</f>
        <v>65392518.512569003</v>
      </c>
      <c r="C68" s="25">
        <f>C61</f>
        <v>15734345.236666668</v>
      </c>
      <c r="D68" s="24">
        <f>D61</f>
        <v>79124947.400208488</v>
      </c>
      <c r="E68" s="25">
        <f>E61</f>
        <v>19038557.736366671</v>
      </c>
    </row>
    <row r="69" spans="1:9" ht="15.75" thickBot="1" x14ac:dyDescent="0.3">
      <c r="A69" s="27" t="s">
        <v>10</v>
      </c>
      <c r="B69" s="28">
        <f>SUM(B64:B68)</f>
        <v>398551903.22692937</v>
      </c>
      <c r="C69" s="29">
        <f>SUM(C64:C68)</f>
        <v>15734345.236666668</v>
      </c>
      <c r="D69" s="28">
        <f>SUM(D64:D68)</f>
        <v>482247802.90458453</v>
      </c>
      <c r="E69" s="29">
        <f>SUM(E64:E68)</f>
        <v>19038557.736366671</v>
      </c>
    </row>
    <row r="70" spans="1:9" ht="15.75" thickBot="1" x14ac:dyDescent="0.3"/>
    <row r="71" spans="1:9" ht="15.75" x14ac:dyDescent="0.25">
      <c r="A71" s="15" t="s">
        <v>11</v>
      </c>
      <c r="B71" s="16"/>
      <c r="C71" s="31">
        <f>B69+C69</f>
        <v>414286248.46359605</v>
      </c>
      <c r="F71" s="44"/>
      <c r="G71" s="45"/>
      <c r="H71" s="46"/>
      <c r="I71" s="39"/>
    </row>
    <row r="72" spans="1:9" ht="15.75" x14ac:dyDescent="0.25">
      <c r="A72" s="17" t="s">
        <v>12</v>
      </c>
      <c r="C72" s="37">
        <v>0.21</v>
      </c>
    </row>
    <row r="73" spans="1:9" ht="15.75" x14ac:dyDescent="0.25">
      <c r="A73" s="17" t="s">
        <v>13</v>
      </c>
      <c r="C73" s="38">
        <f>C71*C72</f>
        <v>87000112.17735517</v>
      </c>
      <c r="F73" s="39"/>
    </row>
    <row r="74" spans="1:9" ht="16.5" thickBot="1" x14ac:dyDescent="0.3">
      <c r="A74" s="18" t="s">
        <v>14</v>
      </c>
      <c r="B74" s="19"/>
      <c r="C74" s="32">
        <f>C71+C73</f>
        <v>501286360.64095122</v>
      </c>
      <c r="F74" s="39"/>
    </row>
    <row r="77" spans="1:9" x14ac:dyDescent="0.25">
      <c r="A77" t="s">
        <v>7</v>
      </c>
    </row>
  </sheetData>
  <mergeCells count="4">
    <mergeCell ref="B4:C4"/>
    <mergeCell ref="D4:E4"/>
    <mergeCell ref="A1:E1"/>
    <mergeCell ref="A2:E2"/>
  </mergeCells>
  <pageMargins left="0.70866141732283472" right="0.70866141732283472" top="0.78740157480314965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0B85D1244A164F875200A8C0985437" ma:contentTypeVersion="20" ma:contentTypeDescription="Vytvoří nový dokument" ma:contentTypeScope="" ma:versionID="29faea10cbf48390cfec0b1db4f5b68a">
  <xsd:schema xmlns:xsd="http://www.w3.org/2001/XMLSchema" xmlns:xs="http://www.w3.org/2001/XMLSchema" xmlns:p="http://schemas.microsoft.com/office/2006/metadata/properties" xmlns:ns1="http://schemas.microsoft.com/sharepoint/v3" xmlns:ns2="a4ef2b50-3622-4ff4-bc96-df7d141494c7" xmlns:ns3="2cc8f6b0-09d2-430d-97b5-8a8f54f75257" xmlns:ns4="ddd4955e-e515-422d-8a4e-24f85441c1a6" targetNamespace="http://schemas.microsoft.com/office/2006/metadata/properties" ma:root="true" ma:fieldsID="725da431c30a6dce715feb45bd269558" ns1:_="" ns2:_="" ns3:_="" ns4:_="">
    <xsd:import namespace="http://schemas.microsoft.com/sharepoint/v3"/>
    <xsd:import namespace="a4ef2b50-3622-4ff4-bc96-df7d141494c7"/>
    <xsd:import namespace="2cc8f6b0-09d2-430d-97b5-8a8f54f75257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Location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f2b50-3622-4ff4-bc96-df7d141494c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8f6b0-09d2-430d-97b5-8a8f54f752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F27E6CC0-902B-4C72-9D3D-7CABCACE4EC6}" ma:internalName="TaxCatchAll" ma:showField="CatchAllData" ma:web="{a4ef2b50-3622-4ff4-bc96-df7d141494c7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ddd4955e-e515-422d-8a4e-24f85441c1a6" xsi:nil="true"/>
    <_ip_UnifiedCompliancePolicyProperties xmlns="http://schemas.microsoft.com/sharepoint/v3" xsi:nil="true"/>
    <lcf76f155ced4ddcb4097134ff3c332f xmlns="2cc8f6b0-09d2-430d-97b5-8a8f54f7525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F277C7-634D-4089-81AE-DB7D75FCCE44}"/>
</file>

<file path=customXml/itemProps2.xml><?xml version="1.0" encoding="utf-8"?>
<ds:datastoreItem xmlns:ds="http://schemas.openxmlformats.org/officeDocument/2006/customXml" ds:itemID="{7DE70B0F-C25D-42E9-8A58-84F3243DED7B}"/>
</file>

<file path=customXml/itemProps3.xml><?xml version="1.0" encoding="utf-8"?>
<ds:datastoreItem xmlns:ds="http://schemas.openxmlformats.org/officeDocument/2006/customXml" ds:itemID="{E11E2D54-C9EF-4574-BB32-A5B5A31C74C4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Šedivý, Tomáš</dc:creator>
  <cp:lastModifiedBy>Michal Soukup</cp:lastModifiedBy>
  <dcterms:created xsi:type="dcterms:W3CDTF">2022-02-07T13:06:26Z</dcterms:created>
  <dcterms:modified xsi:type="dcterms:W3CDTF">2023-02-27T15:15:24Z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0x010100CD0B85D1244A164F875200A8C0985437</vt:lpwstr>
  </property>
</Properties>
</file>