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5 (11-2020) FIND\A Vyzva\"/>
    </mc:Choice>
  </mc:AlternateContent>
  <bookViews>
    <workbookView xWindow="0" yWindow="0" windowWidth="28800" windowHeight="12435"/>
  </bookViews>
  <sheets>
    <sheet name="s cenami" sheetId="1" r:id="rId1"/>
  </sheets>
  <externalReferences>
    <externalReference r:id="rId2"/>
  </externalReferences>
  <definedNames>
    <definedName name="_xlnm._FilterDatabase" localSheetId="0" hidden="1">'s cenami'!$A$7:$V$82</definedName>
    <definedName name="Z_11DEAB5E_F25B_4F71_8FED_B5792377960C_.wvu.FilterData" localSheetId="0" hidden="1">'s cenami'!$A$7:$V$82</definedName>
    <definedName name="Z_A3685CB1_0A29_484E_BB3B_C5DAB6B68B70_.wvu.FilterData" localSheetId="0" hidden="1">'s cenami'!$A$7:$V$82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4" i="1" l="1"/>
  <c r="T65" i="1"/>
  <c r="T66" i="1"/>
  <c r="T67" i="1"/>
  <c r="T68" i="1"/>
  <c r="T69" i="1"/>
  <c r="T70" i="1"/>
  <c r="T71" i="1"/>
  <c r="T72" i="1"/>
  <c r="T73" i="1"/>
  <c r="T90" i="1" l="1"/>
  <c r="V90" i="1" s="1"/>
  <c r="S89" i="1"/>
  <c r="R89" i="1"/>
  <c r="O89" i="1"/>
  <c r="N89" i="1"/>
  <c r="M89" i="1"/>
  <c r="L89" i="1"/>
  <c r="K89" i="1"/>
  <c r="J89" i="1"/>
  <c r="I89" i="1"/>
  <c r="S88" i="1"/>
  <c r="R88" i="1"/>
  <c r="O88" i="1"/>
  <c r="N88" i="1"/>
  <c r="L88" i="1"/>
  <c r="J88" i="1"/>
  <c r="I88" i="1"/>
  <c r="H88" i="1"/>
  <c r="S87" i="1"/>
  <c r="R87" i="1"/>
  <c r="O87" i="1"/>
  <c r="N87" i="1"/>
  <c r="M87" i="1"/>
  <c r="L87" i="1"/>
  <c r="K87" i="1"/>
  <c r="J87" i="1"/>
  <c r="I87" i="1"/>
  <c r="H87" i="1"/>
  <c r="S86" i="1"/>
  <c r="R86" i="1"/>
  <c r="O86" i="1"/>
  <c r="N86" i="1"/>
  <c r="M86" i="1"/>
  <c r="L86" i="1"/>
  <c r="K86" i="1"/>
  <c r="J86" i="1"/>
  <c r="I86" i="1"/>
  <c r="H86" i="1"/>
  <c r="S85" i="1"/>
  <c r="R85" i="1"/>
  <c r="O85" i="1"/>
  <c r="N85" i="1"/>
  <c r="M85" i="1"/>
  <c r="L85" i="1"/>
  <c r="K85" i="1"/>
  <c r="J85" i="1"/>
  <c r="I85" i="1"/>
  <c r="H85" i="1"/>
  <c r="T88" i="1" l="1"/>
  <c r="V88" i="1" s="1"/>
  <c r="T89" i="1"/>
  <c r="V89" i="1" s="1"/>
  <c r="T85" i="1"/>
  <c r="V85" i="1" s="1"/>
  <c r="T86" i="1"/>
  <c r="V86" i="1" s="1"/>
  <c r="T87" i="1"/>
  <c r="V87" i="1" s="1"/>
  <c r="S76" i="1"/>
  <c r="R76" i="1"/>
  <c r="Q76" i="1"/>
  <c r="P76" i="1"/>
  <c r="O76" i="1"/>
  <c r="N76" i="1"/>
  <c r="M76" i="1"/>
  <c r="L76" i="1"/>
  <c r="K76" i="1"/>
  <c r="J76" i="1"/>
  <c r="I76" i="1"/>
  <c r="T46" i="1"/>
  <c r="V46" i="1" s="1"/>
  <c r="T40" i="1"/>
  <c r="V40" i="1" s="1"/>
  <c r="S39" i="1"/>
  <c r="R39" i="1"/>
  <c r="Q39" i="1"/>
  <c r="P39" i="1"/>
  <c r="N39" i="1"/>
  <c r="M39" i="1"/>
  <c r="L39" i="1"/>
  <c r="K39" i="1"/>
  <c r="J39" i="1"/>
  <c r="I39" i="1"/>
  <c r="H39" i="1"/>
  <c r="V9" i="1"/>
  <c r="V10" i="1" s="1"/>
  <c r="Q9" i="1"/>
  <c r="P9" i="1"/>
  <c r="O9" i="1"/>
  <c r="N9" i="1"/>
  <c r="M9" i="1"/>
  <c r="L9" i="1"/>
  <c r="K9" i="1"/>
  <c r="J9" i="1"/>
  <c r="I9" i="1"/>
  <c r="H9" i="1"/>
  <c r="V91" i="1" l="1"/>
  <c r="T76" i="1"/>
  <c r="V76" i="1" s="1"/>
  <c r="V77" i="1" s="1"/>
  <c r="T39" i="1"/>
  <c r="V39" i="1" s="1"/>
  <c r="V41" i="1" s="1"/>
  <c r="H79" i="1" l="1"/>
  <c r="I79" i="1"/>
  <c r="J79" i="1"/>
  <c r="K79" i="1"/>
  <c r="L79" i="1"/>
  <c r="M79" i="1"/>
  <c r="N79" i="1"/>
  <c r="P79" i="1"/>
  <c r="Q79" i="1"/>
  <c r="R79" i="1"/>
  <c r="S79" i="1"/>
  <c r="T80" i="1"/>
  <c r="V80" i="1" s="1"/>
  <c r="H81" i="1"/>
  <c r="I81" i="1"/>
  <c r="J81" i="1"/>
  <c r="K81" i="1"/>
  <c r="L81" i="1"/>
  <c r="N81" i="1"/>
  <c r="P81" i="1"/>
  <c r="Q81" i="1"/>
  <c r="R81" i="1"/>
  <c r="S81" i="1"/>
  <c r="H82" i="1"/>
  <c r="I82" i="1"/>
  <c r="J82" i="1"/>
  <c r="K82" i="1"/>
  <c r="L82" i="1"/>
  <c r="N82" i="1"/>
  <c r="O82" i="1"/>
  <c r="P82" i="1"/>
  <c r="Q82" i="1"/>
  <c r="R82" i="1"/>
  <c r="V73" i="1"/>
  <c r="V72" i="1"/>
  <c r="V71" i="1"/>
  <c r="V70" i="1"/>
  <c r="V69" i="1"/>
  <c r="V68" i="1"/>
  <c r="V67" i="1"/>
  <c r="V66" i="1"/>
  <c r="V65" i="1"/>
  <c r="V64" i="1"/>
  <c r="T63" i="1"/>
  <c r="V63" i="1" s="1"/>
  <c r="V74" i="1" l="1"/>
  <c r="T79" i="1"/>
  <c r="V79" i="1" s="1"/>
  <c r="T82" i="1"/>
  <c r="V82" i="1" s="1"/>
  <c r="T81" i="1"/>
  <c r="V81" i="1" s="1"/>
  <c r="V83" i="1" l="1"/>
  <c r="M60" i="1"/>
  <c r="S60" i="1"/>
  <c r="R60" i="1"/>
  <c r="P60" i="1"/>
  <c r="O60" i="1"/>
  <c r="N60" i="1"/>
  <c r="L60" i="1"/>
  <c r="K60" i="1"/>
  <c r="J60" i="1"/>
  <c r="I60" i="1"/>
  <c r="H60" i="1"/>
  <c r="S59" i="1"/>
  <c r="R59" i="1"/>
  <c r="P59" i="1"/>
  <c r="O59" i="1"/>
  <c r="N59" i="1"/>
  <c r="L59" i="1"/>
  <c r="K59" i="1"/>
  <c r="J59" i="1"/>
  <c r="I59" i="1"/>
  <c r="H59" i="1"/>
  <c r="S58" i="1"/>
  <c r="R58" i="1"/>
  <c r="Q58" i="1"/>
  <c r="P58" i="1"/>
  <c r="O58" i="1"/>
  <c r="N58" i="1"/>
  <c r="L58" i="1"/>
  <c r="K58" i="1"/>
  <c r="J58" i="1"/>
  <c r="I58" i="1"/>
  <c r="H58" i="1"/>
  <c r="S57" i="1"/>
  <c r="R57" i="1"/>
  <c r="Q57" i="1"/>
  <c r="P57" i="1"/>
  <c r="O57" i="1"/>
  <c r="N57" i="1"/>
  <c r="L57" i="1"/>
  <c r="K57" i="1"/>
  <c r="J57" i="1"/>
  <c r="I57" i="1"/>
  <c r="H57" i="1"/>
  <c r="T60" i="1" l="1"/>
  <c r="T57" i="1"/>
  <c r="T59" i="1"/>
  <c r="T58" i="1"/>
  <c r="I43" i="1" l="1"/>
  <c r="J43" i="1"/>
  <c r="K43" i="1"/>
  <c r="L43" i="1"/>
  <c r="M43" i="1"/>
  <c r="N43" i="1"/>
  <c r="O43" i="1"/>
  <c r="P43" i="1"/>
  <c r="Q43" i="1"/>
  <c r="R43" i="1"/>
  <c r="S43" i="1"/>
  <c r="I44" i="1"/>
  <c r="J44" i="1"/>
  <c r="K44" i="1"/>
  <c r="L44" i="1"/>
  <c r="M44" i="1"/>
  <c r="N44" i="1"/>
  <c r="O44" i="1"/>
  <c r="P44" i="1"/>
  <c r="Q44" i="1"/>
  <c r="R44" i="1"/>
  <c r="S44" i="1"/>
  <c r="I45" i="1"/>
  <c r="J45" i="1"/>
  <c r="K45" i="1"/>
  <c r="L45" i="1"/>
  <c r="M45" i="1"/>
  <c r="N45" i="1"/>
  <c r="O45" i="1"/>
  <c r="P45" i="1"/>
  <c r="Q45" i="1"/>
  <c r="R45" i="1"/>
  <c r="S45" i="1"/>
  <c r="H49" i="1"/>
  <c r="I49" i="1"/>
  <c r="J49" i="1"/>
  <c r="K49" i="1"/>
  <c r="L49" i="1"/>
  <c r="M49" i="1"/>
  <c r="N49" i="1"/>
  <c r="O49" i="1"/>
  <c r="P49" i="1"/>
  <c r="R49" i="1"/>
  <c r="S49" i="1"/>
  <c r="H50" i="1"/>
  <c r="I50" i="1"/>
  <c r="J50" i="1"/>
  <c r="K50" i="1"/>
  <c r="L50" i="1"/>
  <c r="M50" i="1"/>
  <c r="N50" i="1"/>
  <c r="O50" i="1"/>
  <c r="P50" i="1"/>
  <c r="R50" i="1"/>
  <c r="S50" i="1"/>
  <c r="H51" i="1"/>
  <c r="I51" i="1"/>
  <c r="J51" i="1"/>
  <c r="K51" i="1"/>
  <c r="L51" i="1"/>
  <c r="M51" i="1"/>
  <c r="N51" i="1"/>
  <c r="O51" i="1"/>
  <c r="P51" i="1"/>
  <c r="R51" i="1"/>
  <c r="S51" i="1"/>
  <c r="H52" i="1"/>
  <c r="I52" i="1"/>
  <c r="J52" i="1"/>
  <c r="L52" i="1"/>
  <c r="N52" i="1"/>
  <c r="O52" i="1"/>
  <c r="P52" i="1"/>
  <c r="R52" i="1"/>
  <c r="S52" i="1"/>
  <c r="I53" i="1"/>
  <c r="J53" i="1"/>
  <c r="K53" i="1"/>
  <c r="L53" i="1"/>
  <c r="M53" i="1"/>
  <c r="N53" i="1"/>
  <c r="O53" i="1"/>
  <c r="P53" i="1"/>
  <c r="R53" i="1"/>
  <c r="S53" i="1"/>
  <c r="I54" i="1"/>
  <c r="J54" i="1"/>
  <c r="K54" i="1"/>
  <c r="L54" i="1"/>
  <c r="M54" i="1"/>
  <c r="N54" i="1"/>
  <c r="O54" i="1"/>
  <c r="P54" i="1"/>
  <c r="R54" i="1"/>
  <c r="S54" i="1"/>
  <c r="Q36" i="1"/>
  <c r="P36" i="1"/>
  <c r="O36" i="1"/>
  <c r="N36" i="1"/>
  <c r="M36" i="1"/>
  <c r="L36" i="1"/>
  <c r="K36" i="1"/>
  <c r="J36" i="1"/>
  <c r="H36" i="1"/>
  <c r="Q35" i="1"/>
  <c r="P35" i="1"/>
  <c r="O35" i="1"/>
  <c r="N35" i="1"/>
  <c r="M35" i="1"/>
  <c r="L35" i="1"/>
  <c r="K35" i="1"/>
  <c r="J35" i="1"/>
  <c r="I35" i="1"/>
  <c r="H35" i="1"/>
  <c r="Q34" i="1"/>
  <c r="P34" i="1"/>
  <c r="O34" i="1"/>
  <c r="N34" i="1"/>
  <c r="M34" i="1"/>
  <c r="L34" i="1"/>
  <c r="K34" i="1"/>
  <c r="J34" i="1"/>
  <c r="H34" i="1"/>
  <c r="Q33" i="1"/>
  <c r="P33" i="1"/>
  <c r="O33" i="1"/>
  <c r="N33" i="1"/>
  <c r="M33" i="1"/>
  <c r="L33" i="1"/>
  <c r="K33" i="1"/>
  <c r="J33" i="1"/>
  <c r="I33" i="1"/>
  <c r="H33" i="1"/>
  <c r="Q32" i="1"/>
  <c r="P32" i="1"/>
  <c r="O32" i="1"/>
  <c r="N32" i="1"/>
  <c r="M32" i="1"/>
  <c r="L32" i="1"/>
  <c r="K32" i="1"/>
  <c r="J32" i="1"/>
  <c r="I32" i="1"/>
  <c r="H32" i="1"/>
  <c r="R31" i="1"/>
  <c r="Q31" i="1"/>
  <c r="P31" i="1"/>
  <c r="O31" i="1"/>
  <c r="N31" i="1"/>
  <c r="M31" i="1"/>
  <c r="L31" i="1"/>
  <c r="K31" i="1"/>
  <c r="J31" i="1"/>
  <c r="I31" i="1"/>
  <c r="H31" i="1"/>
  <c r="R30" i="1"/>
  <c r="Q30" i="1"/>
  <c r="P30" i="1"/>
  <c r="O30" i="1"/>
  <c r="N30" i="1"/>
  <c r="M30" i="1"/>
  <c r="L30" i="1"/>
  <c r="K30" i="1"/>
  <c r="J30" i="1"/>
  <c r="I30" i="1"/>
  <c r="H30" i="1"/>
  <c r="T27" i="1"/>
  <c r="V27" i="1" s="1"/>
  <c r="T26" i="1"/>
  <c r="V26" i="1" s="1"/>
  <c r="T25" i="1"/>
  <c r="V25" i="1" s="1"/>
  <c r="T24" i="1"/>
  <c r="V24" i="1" s="1"/>
  <c r="R23" i="1"/>
  <c r="Q23" i="1"/>
  <c r="P23" i="1"/>
  <c r="O23" i="1"/>
  <c r="N23" i="1"/>
  <c r="M23" i="1"/>
  <c r="L23" i="1"/>
  <c r="K23" i="1"/>
  <c r="J23" i="1"/>
  <c r="I23" i="1"/>
  <c r="H23" i="1"/>
  <c r="T22" i="1"/>
  <c r="V22" i="1" s="1"/>
  <c r="T21" i="1"/>
  <c r="V21" i="1" s="1"/>
  <c r="T20" i="1"/>
  <c r="V20" i="1" s="1"/>
  <c r="T17" i="1"/>
  <c r="V17" i="1" s="1"/>
  <c r="T16" i="1"/>
  <c r="V16" i="1" s="1"/>
  <c r="T15" i="1"/>
  <c r="V15" i="1" s="1"/>
  <c r="S14" i="1"/>
  <c r="R14" i="1"/>
  <c r="Q14" i="1"/>
  <c r="P14" i="1"/>
  <c r="O14" i="1"/>
  <c r="N14" i="1"/>
  <c r="M14" i="1"/>
  <c r="L14" i="1"/>
  <c r="K14" i="1"/>
  <c r="J14" i="1"/>
  <c r="H14" i="1"/>
  <c r="T13" i="1"/>
  <c r="V13" i="1" s="1"/>
  <c r="T12" i="1"/>
  <c r="V12" i="1" s="1"/>
  <c r="T31" i="1" l="1"/>
  <c r="V31" i="1" s="1"/>
  <c r="T33" i="1"/>
  <c r="V33" i="1" s="1"/>
  <c r="T36" i="1"/>
  <c r="V36" i="1" s="1"/>
  <c r="T34" i="1"/>
  <c r="V34" i="1" s="1"/>
  <c r="T32" i="1"/>
  <c r="V32" i="1" s="1"/>
  <c r="T35" i="1"/>
  <c r="V35" i="1" s="1"/>
  <c r="T51" i="1"/>
  <c r="T30" i="1"/>
  <c r="V30" i="1" s="1"/>
  <c r="T50" i="1"/>
  <c r="V50" i="1" s="1"/>
  <c r="T53" i="1"/>
  <c r="V53" i="1" s="1"/>
  <c r="T49" i="1"/>
  <c r="V49" i="1" s="1"/>
  <c r="T54" i="1"/>
  <c r="V54" i="1" s="1"/>
  <c r="T43" i="1"/>
  <c r="V43" i="1" s="1"/>
  <c r="T45" i="1"/>
  <c r="V45" i="1" s="1"/>
  <c r="T52" i="1"/>
  <c r="V52" i="1" s="1"/>
  <c r="V51" i="1"/>
  <c r="T44" i="1"/>
  <c r="V44" i="1" s="1"/>
  <c r="T14" i="1"/>
  <c r="V14" i="1" s="1"/>
  <c r="V18" i="1" s="1"/>
  <c r="T23" i="1"/>
  <c r="V37" i="1" l="1"/>
  <c r="V47" i="1"/>
  <c r="V55" i="1"/>
  <c r="V23" i="1"/>
  <c r="V28" i="1" s="1"/>
  <c r="V58" i="1"/>
  <c r="V60" i="1" l="1"/>
  <c r="V57" i="1"/>
  <c r="V59" i="1"/>
  <c r="V61" i="1" l="1"/>
</calcChain>
</file>

<file path=xl/sharedStrings.xml><?xml version="1.0" encoding="utf-8"?>
<sst xmlns="http://schemas.openxmlformats.org/spreadsheetml/2006/main" count="301" uniqueCount="178">
  <si>
    <t>část 01</t>
  </si>
  <si>
    <t>ks</t>
  </si>
  <si>
    <t>název části</t>
  </si>
  <si>
    <t>Název položky (specifikace - druh, materiál, barva, určení apod.)</t>
  </si>
  <si>
    <t>Registrační číslo CAS/kód dodavatele/hypertextový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</si>
  <si>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</si>
  <si>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</si>
  <si>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</si>
  <si>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</si>
  <si>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</si>
  <si>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</si>
  <si>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</si>
  <si>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</si>
  <si>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</si>
  <si>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</si>
  <si>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</si>
  <si>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</si>
  <si>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</si>
  <si>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</si>
  <si>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</si>
  <si>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</si>
  <si>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 xml:space="preserve">Jednotková cena za balení bez DPH (Kč) </t>
  </si>
  <si>
    <t>Cena bez DPH (Kč) celková</t>
  </si>
  <si>
    <t>část 03</t>
  </si>
  <si>
    <t>část 04</t>
  </si>
  <si>
    <t>část 05</t>
  </si>
  <si>
    <t>bal</t>
  </si>
  <si>
    <t>část 07</t>
  </si>
  <si>
    <t>část 08</t>
  </si>
  <si>
    <t>část 09</t>
  </si>
  <si>
    <t>část 10</t>
  </si>
  <si>
    <t>část 11</t>
  </si>
  <si>
    <t>Specifikace zboží</t>
  </si>
  <si>
    <t>část 01 Celkem</t>
  </si>
  <si>
    <t>část 03 Celkem</t>
  </si>
  <si>
    <t>Celkový součet</t>
  </si>
  <si>
    <t>Chemické výrobky I.</t>
  </si>
  <si>
    <t>část 02</t>
  </si>
  <si>
    <t>Chemické výrobky II.</t>
  </si>
  <si>
    <t>MiSeq Reagent Kit v3 (150-cycle), kompatibilita s Illumina</t>
  </si>
  <si>
    <t>kat. č. MS-102-3001, Illumina, https://emea.illumina.com/products/by-type/sequencing-kits/cluster-gen-sequencing-reagents/miseq-reagent-kit-v3.html?langsel=/cz/</t>
  </si>
  <si>
    <t>kit</t>
  </si>
  <si>
    <t>dodržet výrobce a příslušný kód</t>
  </si>
  <si>
    <t>MiSeq Reagent Kit v3 (600-cycle), kompatibilita s Illumina</t>
  </si>
  <si>
    <t>kat. č. MS-102-3003, Illumina; https://emea.illumina.com/products/by-type/sequencing-kits/cluster-gen-sequencing-reagents/miseq-reagent-kit-v3.html?langsel=/cz/</t>
  </si>
  <si>
    <t>Nextera XT DNA Sample Kit (24 samples) (výr.: Illumina)</t>
  </si>
  <si>
    <t>Kat.č.: FC-131-1024 (GeneTiCa, s.ro.)</t>
  </si>
  <si>
    <t>Nextera XT Index Kit (24 indexes, 96 samples),  kompatibilita s Illumina</t>
  </si>
  <si>
    <t>kat. č. FC-131-1001, Illumina,  https://emea.illumina.com/products/by-type/sequencing-kits/library-prep-kits/nextera-xt-dna.html?langsel=/cz/</t>
  </si>
  <si>
    <t xml:space="preserve">0.75% Agarose, Dye Free, PacBio ~20kb templates, 10/pk, Marker S1 - vs2 (4-10kb) </t>
  </si>
  <si>
    <t>kat. č. PAC20KB-vs2, Sage Science</t>
  </si>
  <si>
    <t>DNA Control Kit pro High-Pass Protocoly</t>
  </si>
  <si>
    <t>kat. č. CHP7504, Sage Science</t>
  </si>
  <si>
    <t>část 02 Celkem</t>
  </si>
  <si>
    <t>Chemické výrobky III.</t>
  </si>
  <si>
    <t>Ethanol 96% p.a.</t>
  </si>
  <si>
    <t>l</t>
  </si>
  <si>
    <t>musí být zachována koncentrace a čistota</t>
  </si>
  <si>
    <t>g</t>
  </si>
  <si>
    <t>kg</t>
  </si>
  <si>
    <t>Ethanol euro denaturovaný 96 % (5 l)</t>
  </si>
  <si>
    <t>CAS 64-17-5</t>
  </si>
  <si>
    <t>2,5 l</t>
  </si>
  <si>
    <t>Absolutní etanol pro UV (99,8 %) - PCR molekulární čistota, pro UV</t>
  </si>
  <si>
    <t>Chemické výrobky IV.</t>
  </si>
  <si>
    <t>ml</t>
  </si>
  <si>
    <t>Chemické výrobky V.</t>
  </si>
  <si>
    <t>Agilent Buffer A</t>
  </si>
  <si>
    <t>5185-5987, http://hpst.cz/molekularni-biologie/mars-kolonky/multiple-affinity-removal-system-lc-column</t>
  </si>
  <si>
    <t>Tris Base, ULTROL Grade - CAS 77-86-1 - Calbiochem</t>
  </si>
  <si>
    <t>Ústenky chirurgické, s gumičkou</t>
  </si>
  <si>
    <t>Návleky na boty pro čisté prostory</t>
  </si>
  <si>
    <t>Gastric tubes CH 16, kon.TR/M, 3,5x5,3mm, 80cm, 4 eyes, se zavaděčem     </t>
  </si>
  <si>
    <t>kat. č. 8701148SP/ BBraun</t>
  </si>
  <si>
    <t>Infusomat Space Line SafeSet, Airstop, 250/145cm, vol. 7ml/m, Type IV-Standard – Luer Lock</t>
  </si>
  <si>
    <t>Injekční a infuzní technika a sondy</t>
  </si>
  <si>
    <t xml:space="preserve">Peroxid vodíku 30%, stabilizovaný, </t>
  </si>
  <si>
    <t>Krmiva a steliva</t>
  </si>
  <si>
    <t>V1124-000 M-Z dieta myši - chov, 10 kg v balení, pelety 10 mm</t>
  </si>
  <si>
    <t>10 kg</t>
  </si>
  <si>
    <t>V1534-000 R/M-H dieta potkani/myši udržovací, 10 kg v balení, pelety 10 mm</t>
  </si>
  <si>
    <t>Stelivo pro laboratorní hlodavce, materiál: měkké dřevo z listnatých stromů, velikost částic 2-3 mm s, odprášené, určené pro bariérové chovy</t>
  </si>
  <si>
    <t>Etikety pro laboratorní štítkovací přístroj BMP 21 PLUS -LAB, Materiál 595, šíre 9mm, M21-375-595-WT</t>
  </si>
  <si>
    <t>Hadice vakuová silikonová 5/15mm</t>
  </si>
  <si>
    <t>Hadice vakuová silikonová10/20mm</t>
  </si>
  <si>
    <t>Chladič spirálový Dimroth 2 x NZ 14/23 200mm, 8261</t>
  </si>
  <si>
    <t>Nástavec se zahnutou trubičkou s olivkou, NZ 19/26</t>
  </si>
  <si>
    <t>Nuč s fritou S3 d60x195mm, 34S</t>
  </si>
  <si>
    <t>Svorka pružinová pro 19/26</t>
  </si>
  <si>
    <t>Svorka pružinová pro 29/32</t>
  </si>
  <si>
    <t>Svorka vidlicová pro 19/26</t>
  </si>
  <si>
    <t>Špičky Sartorius Biohit E 10-1000ul, 480 ks, box</t>
  </si>
  <si>
    <t>Trubička vysoušecí. j.29/32</t>
  </si>
  <si>
    <t>Vata buničitá v přířezech 40 x 60 cm, 4 kg v balení</t>
  </si>
  <si>
    <t>Vata buničitá v přířezech 20 x 30 cm, 1 kg v balení</t>
  </si>
  <si>
    <t>Rolo pytel 700x1100x100my, bílý s dvojitým svárem</t>
  </si>
  <si>
    <t>Kontejner na nebezpečný odpad (např. pro sběř ostrých předmětů, jehel apod.) 2 l, materiál: plast</t>
  </si>
  <si>
    <t>část 06</t>
  </si>
  <si>
    <t xml:space="preserve">QIAzol Lysis Reagent </t>
  </si>
  <si>
    <t>79306, https://www.qiagen.com/us/products/discovery-and-translational-research/lab-essentials/buffers-reagents/qiazol-lysis-reagent/#orderinginformation</t>
  </si>
  <si>
    <t xml:space="preserve">Human Albumin ELISA Kit </t>
  </si>
  <si>
    <t>ab179887</t>
  </si>
  <si>
    <t>Stříkačky 5 ml bez závitu</t>
  </si>
  <si>
    <t>Ochranné pomůcky</t>
  </si>
  <si>
    <t>Overal Tyvek Classic Xpert L, ochranný oděv odolný vůči proniknutí částic, vhodný pro vstup do bariery</t>
  </si>
  <si>
    <t>Overal Tyvek Classic Xpert M, ochranný oděv odolný vůči proniknutí částic, vhodný pro vstup do bariery</t>
  </si>
  <si>
    <t>Laboratorní spotřební materiál I.</t>
  </si>
  <si>
    <t>Laboratorní spotřební materiál II. (hemodynamika)</t>
  </si>
  <si>
    <t>Laboratorní spotřební materiál III.</t>
  </si>
  <si>
    <t>část  05</t>
  </si>
  <si>
    <t>Rukavice pro čisté prostory ISO 6, nitrilové, délka 30 cm, vel. L</t>
  </si>
  <si>
    <t>Rukavice pro čisté prostory ISO 6, nitrilové, délka 30 cm, vel. M</t>
  </si>
  <si>
    <t xml:space="preserve">ks </t>
  </si>
  <si>
    <t>Methanol hypergrade pro LC-MS LiChrosolv</t>
  </si>
  <si>
    <t>Methanol hypergrade for LC-MS LiChrosolv</t>
  </si>
  <si>
    <t>část 12</t>
  </si>
  <si>
    <t>Lugolův roztok, podle Grama - gram lugol solution, stabilized</t>
  </si>
  <si>
    <t>xylene</t>
  </si>
  <si>
    <t>Roztok pro šetrné odvápnění kostí - osteosens</t>
  </si>
  <si>
    <t>decalcifier ii; 3800l ('odvápňovač' -roztok pro odvápnění větších vzorků kostí)</t>
  </si>
  <si>
    <t>část 12 Celkem</t>
  </si>
  <si>
    <t>část 11 Celkem</t>
  </si>
  <si>
    <t>část 10 Celkem</t>
  </si>
  <si>
    <t>část 09 Celkem</t>
  </si>
  <si>
    <t>část 08 Celkem</t>
  </si>
  <si>
    <t>část 07 Celkem</t>
  </si>
  <si>
    <t>část 06 Celkem</t>
  </si>
  <si>
    <t>část 05 Celkem</t>
  </si>
  <si>
    <t>část 04 Celkem</t>
  </si>
  <si>
    <t>Chemické výrobky VI.</t>
  </si>
  <si>
    <t xml:space="preserve">Methanol pro HPLC, ≥99.9%, </t>
  </si>
  <si>
    <t>Combi uzávěr infuze modrý, konec se závitem vnitřně i zevně</t>
  </si>
  <si>
    <t>velikost MIDI</t>
  </si>
  <si>
    <r>
      <t>Obsah 95,4 -96,8 % obj., volné kyseliny max. 0,004%, netěkavé látky max. 0,002%,  d</t>
    </r>
    <r>
      <rPr>
        <vertAlign val="subscript"/>
        <sz val="9"/>
        <color rgb="FF222222"/>
        <rFont val="Tahoma"/>
        <family val="2"/>
        <charset val="238"/>
      </rPr>
      <t>4</t>
    </r>
    <r>
      <rPr>
        <vertAlign val="superscript"/>
        <sz val="9"/>
        <color rgb="FF222222"/>
        <rFont val="Tahoma"/>
        <family val="2"/>
        <charset val="238"/>
      </rPr>
      <t xml:space="preserve">20 </t>
    </r>
    <r>
      <rPr>
        <sz val="9"/>
        <color rgb="FF222222"/>
        <rFont val="Tahoma"/>
        <family val="2"/>
        <charset val="238"/>
      </rPr>
      <t>0,8042 - 0.8098 g/cm</t>
    </r>
    <r>
      <rPr>
        <vertAlign val="superscript"/>
        <sz val="9"/>
        <color rgb="FF222222"/>
        <rFont val="Tahoma"/>
        <family val="2"/>
        <charset val="238"/>
      </rPr>
      <t>3</t>
    </r>
  </si>
  <si>
    <t>Jodistan sodný min. 99,8%, pa., ACS</t>
  </si>
  <si>
    <t>CAS: 64-17-5</t>
  </si>
  <si>
    <t>7722-84-1</t>
  </si>
  <si>
    <t xml:space="preserve">CAS 67-56-1 </t>
  </si>
  <si>
    <t xml:space="preserve">pouze methanol odpovídající kvalitě LC-MS </t>
  </si>
  <si>
    <t>pouze methanol odpovídající kvalitě HPLC</t>
  </si>
  <si>
    <t>CAS 67-56-1</t>
  </si>
  <si>
    <t xml:space="preserve">CAS 88-68-6 </t>
  </si>
  <si>
    <t>CAS 74-88-4</t>
  </si>
  <si>
    <t>Methyl iodide 99,5%</t>
  </si>
  <si>
    <t>CAS 1317-70-0</t>
  </si>
  <si>
    <t xml:space="preserve">CAS 77-86-1 </t>
  </si>
  <si>
    <t>CAS 7790-28-5</t>
  </si>
  <si>
    <t>CAS 16828-11-8</t>
  </si>
  <si>
    <t>SÍRAN HLINITÝ HEXADEKAHYDRÁT</t>
  </si>
  <si>
    <t>Čisticí prostředek na bázi limonenu pro odparafinování histologických řezů</t>
  </si>
  <si>
    <t>96-98% limonenu, terpénu s charakteristickou vůní citronu nebo pomeranče,  Hustota 0,84 g·cm-3</t>
  </si>
  <si>
    <t>Roztok pro biochemické proteinové detekční systémy</t>
  </si>
  <si>
    <t>standardní roztok pro biochemické proteinové detekční systémy (doporučený pro AP-mediované detekční systémy), cytologické barvení a molekulární aplikace, v balení 10 ks</t>
  </si>
  <si>
    <t>CAS 7553-56-2</t>
  </si>
  <si>
    <t>CAS 1330-20-7</t>
  </si>
  <si>
    <t>Roztok pro odvápnění tvrdých tkání a následné histologické zpracování. Obsahuje činidlo na základě kyseliny ethylendiamintetraoctové (EDTA), která váže ionty vápníku.</t>
  </si>
  <si>
    <t>Diferenciační roztok ethanolu o koncentraci 96% s přidanou kyselinou octovou ledovou 99,8%(1ml/100ml ethanolu).</t>
  </si>
  <si>
    <t xml:space="preserve">Kyselý alkohol </t>
  </si>
  <si>
    <t>CAS 7647-01-0</t>
  </si>
  <si>
    <t>Roztok pro šetrné odvápnění kostí  -osteosens</t>
  </si>
  <si>
    <t>Podestýlka</t>
  </si>
  <si>
    <t>Dřevěná podestýlka vhodná pro chovné nádoby .Barva : žlutá
Struktura : kubický granulát
Průměrná velikost částic / částicový rozptyl : 1.4mm – 2.5 mm
Sušina (850 °C, 4 h) : ~ 0.5%
pH (10 % suspenze) : 4.5 – 6.5
Objemová hmotnost (v souladu s DIN EN ISO 60) : 180 g/l – 300 g/l</t>
  </si>
  <si>
    <t xml:space="preserve">Souprava katetrizační </t>
  </si>
  <si>
    <t>kompatibilní Picco PVPK2015L20 , Catheter PV2015L20-A+ monitoring Kit PV8215)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</si>
  <si>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</si>
  <si>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</si>
  <si>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</si>
  <si>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</si>
  <si>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Titanium(IV) oxide, anatase, 99%</t>
  </si>
  <si>
    <t>Anthranilamide, 98%</t>
  </si>
  <si>
    <t>obsahuje měď jako stabilizátor</t>
  </si>
  <si>
    <t>480 ks</t>
  </si>
  <si>
    <t>Pro fixaci kuželových normalizovaných zábrusů, z chromniklové oceli, bez zajišťovacího šroubu</t>
  </si>
  <si>
    <t>Pro fixaci kuželových normalizovaných zábrusů, z chromniklové oceli , drátěné provedení</t>
  </si>
  <si>
    <t>Pro fixaci kuželových normalizovaných zábrusů, z chromniklové oceli, drátěné provedení</t>
  </si>
  <si>
    <t>m</t>
  </si>
  <si>
    <t>dodržet identické složení krmiva (viz příloha č. 1b)</t>
  </si>
  <si>
    <t>dodržet identické složení krmiva (viz příloha č. 1c)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</si>
</sst>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9"/>
      <color rgb="FF222222"/>
      <name val="Tahoma"/>
      <family val="2"/>
      <charset val="238"/>
    </font>
    <font>
      <vertAlign val="subscript"/>
      <sz val="9"/>
      <color rgb="FF222222"/>
      <name val="Tahoma"/>
      <family val="2"/>
      <charset val="238"/>
    </font>
    <font>
      <b/>
      <u/>
      <sz val="1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7" fillId="0" borderId="0" applyBorder="0" applyProtection="0"/>
    <xf numFmtId="0" fontId="8" fillId="16" borderId="5" applyNumberFormat="0" applyAlignment="0" applyProtection="0"/>
    <xf numFmtId="0" fontId="10" fillId="16" borderId="5">
      <alignment shrinkToFit="1"/>
    </xf>
    <xf numFmtId="0" fontId="11" fillId="0" borderId="0" applyNumberFormat="0" applyFill="0" applyBorder="0" applyAlignment="0" applyProtection="0"/>
  </cellStyleXfs>
  <cellXfs count="150">
    <xf numFmtId="0" fontId="0" fillId="0" borderId="0" xfId="0"/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right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0" fillId="18" borderId="8" xfId="3" applyFill="1" applyBorder="1" applyAlignment="1">
      <alignment wrapText="1" shrinkToFi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textRotation="90" wrapText="1"/>
    </xf>
    <xf numFmtId="0" fontId="5" fillId="6" borderId="3" xfId="0" applyFont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horizontal="center" vertical="center" textRotation="90" wrapText="1"/>
    </xf>
    <xf numFmtId="0" fontId="5" fillId="8" borderId="3" xfId="0" applyFont="1" applyFill="1" applyBorder="1" applyAlignment="1">
      <alignment horizontal="center" vertical="center" textRotation="90" wrapText="1"/>
    </xf>
    <xf numFmtId="0" fontId="5" fillId="9" borderId="3" xfId="0" applyFont="1" applyFill="1" applyBorder="1" applyAlignment="1">
      <alignment horizontal="center" vertical="center" textRotation="90" wrapText="1"/>
    </xf>
    <xf numFmtId="0" fontId="5" fillId="10" borderId="3" xfId="0" applyFont="1" applyFill="1" applyBorder="1" applyAlignment="1">
      <alignment horizontal="center" vertical="center" textRotation="90" wrapText="1"/>
    </xf>
    <xf numFmtId="0" fontId="5" fillId="11" borderId="3" xfId="0" applyFont="1" applyFill="1" applyBorder="1" applyAlignment="1">
      <alignment horizontal="center" vertical="center" textRotation="90" wrapText="1"/>
    </xf>
    <xf numFmtId="0" fontId="5" fillId="12" borderId="3" xfId="0" applyFont="1" applyFill="1" applyBorder="1" applyAlignment="1">
      <alignment horizontal="center" vertical="center" textRotation="90" wrapText="1"/>
    </xf>
    <xf numFmtId="0" fontId="5" fillId="13" borderId="3" xfId="0" applyFont="1" applyFill="1" applyBorder="1" applyAlignment="1">
      <alignment horizontal="center" vertical="center" textRotation="90" wrapText="1"/>
    </xf>
    <xf numFmtId="0" fontId="5" fillId="14" borderId="3" xfId="0" applyFont="1" applyFill="1" applyBorder="1" applyAlignment="1">
      <alignment horizontal="center" vertical="center" textRotation="90" wrapText="1"/>
    </xf>
    <xf numFmtId="0" fontId="2" fillId="15" borderId="4" xfId="0" applyFont="1" applyFill="1" applyBorder="1" applyAlignment="1">
      <alignment horizontal="center" vertical="center" textRotation="90" wrapText="1"/>
    </xf>
    <xf numFmtId="0" fontId="10" fillId="18" borderId="9" xfId="3" applyFill="1" applyBorder="1" applyAlignment="1">
      <alignment wrapText="1" shrinkToFi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13" borderId="1" xfId="0" applyFont="1" applyFill="1" applyBorder="1" applyAlignment="1">
      <alignment wrapText="1"/>
    </xf>
    <xf numFmtId="0" fontId="3" fillId="14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18" borderId="11" xfId="3" applyFont="1" applyFill="1" applyBorder="1" applyAlignment="1">
      <alignment wrapText="1" shrinkToFit="1"/>
    </xf>
    <xf numFmtId="0" fontId="10" fillId="18" borderId="11" xfId="3" applyFill="1" applyBorder="1" applyAlignment="1">
      <alignment wrapText="1" shrinkToFit="1"/>
    </xf>
    <xf numFmtId="0" fontId="4" fillId="18" borderId="7" xfId="0" applyFont="1" applyFill="1" applyBorder="1" applyAlignment="1" applyProtection="1">
      <alignment horizontal="center" vertical="center" wrapText="1"/>
    </xf>
    <xf numFmtId="0" fontId="10" fillId="18" borderId="8" xfId="3" applyFill="1" applyBorder="1" applyAlignment="1" applyProtection="1">
      <alignment wrapText="1" shrinkToFit="1"/>
    </xf>
    <xf numFmtId="0" fontId="2" fillId="18" borderId="11" xfId="3" applyFont="1" applyFill="1" applyBorder="1" applyAlignment="1" applyProtection="1">
      <alignment wrapText="1" shrinkToFit="1"/>
    </xf>
    <xf numFmtId="0" fontId="10" fillId="18" borderId="9" xfId="3" applyFill="1" applyBorder="1" applyAlignment="1" applyProtection="1">
      <alignment wrapText="1" shrinkToFit="1"/>
    </xf>
    <xf numFmtId="0" fontId="0" fillId="0" borderId="1" xfId="0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wrapText="1"/>
    </xf>
    <xf numFmtId="0" fontId="3" fillId="6" borderId="1" xfId="0" applyFont="1" applyFill="1" applyBorder="1" applyAlignment="1" applyProtection="1">
      <alignment wrapText="1"/>
    </xf>
    <xf numFmtId="0" fontId="3" fillId="7" borderId="1" xfId="0" applyFont="1" applyFill="1" applyBorder="1" applyAlignment="1" applyProtection="1">
      <alignment wrapText="1"/>
    </xf>
    <xf numFmtId="0" fontId="3" fillId="8" borderId="1" xfId="0" applyFont="1" applyFill="1" applyBorder="1" applyAlignment="1" applyProtection="1">
      <alignment wrapText="1"/>
    </xf>
    <xf numFmtId="0" fontId="3" fillId="9" borderId="1" xfId="0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wrapText="1"/>
    </xf>
    <xf numFmtId="0" fontId="3" fillId="11" borderId="1" xfId="0" applyFont="1" applyFill="1" applyBorder="1" applyAlignment="1" applyProtection="1">
      <alignment wrapText="1"/>
    </xf>
    <xf numFmtId="0" fontId="3" fillId="12" borderId="1" xfId="0" applyFont="1" applyFill="1" applyBorder="1" applyAlignment="1" applyProtection="1">
      <alignment wrapText="1"/>
    </xf>
    <xf numFmtId="0" fontId="3" fillId="13" borderId="1" xfId="0" applyFont="1" applyFill="1" applyBorder="1" applyAlignment="1" applyProtection="1">
      <alignment wrapText="1"/>
    </xf>
    <xf numFmtId="0" fontId="3" fillId="14" borderId="1" xfId="0" applyFont="1" applyFill="1" applyBorder="1" applyAlignment="1" applyProtection="1">
      <alignment horizont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3" fillId="0" borderId="0" xfId="0" applyFont="1" applyAlignment="1"/>
    <xf numFmtId="4" fontId="3" fillId="2" borderId="17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/>
    <xf numFmtId="0" fontId="3" fillId="4" borderId="16" xfId="0" applyFont="1" applyFill="1" applyBorder="1" applyAlignment="1"/>
    <xf numFmtId="0" fontId="3" fillId="5" borderId="16" xfId="0" applyFont="1" applyFill="1" applyBorder="1" applyAlignment="1"/>
    <xf numFmtId="0" fontId="3" fillId="6" borderId="16" xfId="0" applyFont="1" applyFill="1" applyBorder="1" applyAlignment="1"/>
    <xf numFmtId="0" fontId="3" fillId="7" borderId="16" xfId="0" applyFont="1" applyFill="1" applyBorder="1" applyAlignment="1"/>
    <xf numFmtId="0" fontId="3" fillId="8" borderId="16" xfId="0" applyFont="1" applyFill="1" applyBorder="1" applyAlignment="1"/>
    <xf numFmtId="0" fontId="3" fillId="9" borderId="16" xfId="0" applyFont="1" applyFill="1" applyBorder="1" applyAlignment="1"/>
    <xf numFmtId="0" fontId="3" fillId="10" borderId="16" xfId="0" applyFont="1" applyFill="1" applyBorder="1" applyAlignment="1"/>
    <xf numFmtId="0" fontId="3" fillId="11" borderId="16" xfId="0" applyFont="1" applyFill="1" applyBorder="1" applyAlignment="1"/>
    <xf numFmtId="0" fontId="3" fillId="12" borderId="16" xfId="0" applyFont="1" applyFill="1" applyBorder="1" applyAlignment="1"/>
    <xf numFmtId="0" fontId="3" fillId="13" borderId="16" xfId="0" applyFont="1" applyFill="1" applyBorder="1" applyAlignment="1"/>
    <xf numFmtId="0" fontId="3" fillId="14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5" xfId="0" applyFont="1" applyBorder="1" applyAlignment="1"/>
    <xf numFmtId="0" fontId="3" fillId="0" borderId="1" xfId="0" applyFont="1" applyBorder="1" applyAlignment="1"/>
    <xf numFmtId="0" fontId="6" fillId="0" borderId="18" xfId="0" applyFont="1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right" wrapText="1"/>
    </xf>
    <xf numFmtId="0" fontId="3" fillId="0" borderId="18" xfId="0" applyFont="1" applyBorder="1" applyAlignment="1" applyProtection="1">
      <alignment wrapText="1"/>
    </xf>
    <xf numFmtId="0" fontId="3" fillId="3" borderId="18" xfId="0" applyFont="1" applyFill="1" applyBorder="1" applyAlignment="1" applyProtection="1">
      <alignment wrapText="1"/>
    </xf>
    <xf numFmtId="0" fontId="3" fillId="4" borderId="18" xfId="0" applyFont="1" applyFill="1" applyBorder="1" applyAlignment="1" applyProtection="1">
      <alignment wrapText="1"/>
    </xf>
    <xf numFmtId="0" fontId="3" fillId="5" borderId="18" xfId="0" applyFont="1" applyFill="1" applyBorder="1" applyAlignment="1" applyProtection="1">
      <alignment wrapText="1"/>
    </xf>
    <xf numFmtId="0" fontId="3" fillId="6" borderId="18" xfId="0" applyFont="1" applyFill="1" applyBorder="1" applyAlignment="1" applyProtection="1">
      <alignment wrapText="1"/>
    </xf>
    <xf numFmtId="0" fontId="3" fillId="7" borderId="18" xfId="0" applyFont="1" applyFill="1" applyBorder="1" applyAlignment="1" applyProtection="1">
      <alignment wrapText="1"/>
    </xf>
    <xf numFmtId="0" fontId="3" fillId="8" borderId="18" xfId="0" applyFont="1" applyFill="1" applyBorder="1" applyAlignment="1" applyProtection="1">
      <alignment wrapText="1"/>
    </xf>
    <xf numFmtId="0" fontId="3" fillId="9" borderId="18" xfId="0" applyFont="1" applyFill="1" applyBorder="1" applyAlignment="1" applyProtection="1">
      <alignment wrapText="1"/>
    </xf>
    <xf numFmtId="0" fontId="3" fillId="10" borderId="18" xfId="0" applyFont="1" applyFill="1" applyBorder="1" applyAlignment="1" applyProtection="1">
      <alignment wrapText="1"/>
    </xf>
    <xf numFmtId="0" fontId="3" fillId="11" borderId="18" xfId="0" applyFont="1" applyFill="1" applyBorder="1" applyAlignment="1" applyProtection="1">
      <alignment wrapText="1"/>
    </xf>
    <xf numFmtId="0" fontId="3" fillId="12" borderId="18" xfId="0" applyFont="1" applyFill="1" applyBorder="1" applyAlignment="1" applyProtection="1">
      <alignment wrapText="1"/>
    </xf>
    <xf numFmtId="0" fontId="3" fillId="13" borderId="18" xfId="0" applyFont="1" applyFill="1" applyBorder="1" applyAlignment="1" applyProtection="1">
      <alignment wrapText="1"/>
    </xf>
    <xf numFmtId="0" fontId="3" fillId="14" borderId="18" xfId="0" applyFont="1" applyFill="1" applyBorder="1" applyAlignment="1" applyProtection="1">
      <alignment horizontal="center" wrapText="1"/>
    </xf>
    <xf numFmtId="4" fontId="3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4" applyFill="1" applyBorder="1" applyAlignment="1" applyProtection="1">
      <alignment wrapText="1"/>
    </xf>
    <xf numFmtId="0" fontId="4" fillId="18" borderId="7" xfId="0" applyFont="1" applyFill="1" applyBorder="1" applyAlignment="1">
      <alignment horizontal="center" vertical="center"/>
    </xf>
    <xf numFmtId="0" fontId="10" fillId="18" borderId="8" xfId="3" applyFill="1" applyBorder="1" applyAlignment="1">
      <alignment shrinkToFit="1"/>
    </xf>
    <xf numFmtId="0" fontId="2" fillId="18" borderId="11" xfId="3" applyFont="1" applyFill="1" applyBorder="1" applyAlignment="1">
      <alignment shrinkToFit="1"/>
    </xf>
    <xf numFmtId="0" fontId="4" fillId="18" borderId="7" xfId="0" applyFont="1" applyFill="1" applyBorder="1" applyAlignment="1">
      <alignment vertical="center" wrapText="1"/>
    </xf>
    <xf numFmtId="0" fontId="4" fillId="18" borderId="7" xfId="0" applyFont="1" applyFill="1" applyBorder="1" applyAlignment="1" applyProtection="1">
      <alignment vertical="center" wrapText="1"/>
    </xf>
    <xf numFmtId="0" fontId="3" fillId="0" borderId="0" xfId="0" applyFont="1" applyFill="1" applyAlignment="1">
      <alignment wrapText="1" shrinkToFit="1"/>
    </xf>
    <xf numFmtId="0" fontId="3" fillId="0" borderId="0" xfId="0" applyFont="1" applyAlignment="1">
      <alignment wrapText="1"/>
    </xf>
    <xf numFmtId="0" fontId="3" fillId="0" borderId="0" xfId="0" applyFont="1" applyFill="1" applyAlignment="1" applyProtection="1">
      <alignment wrapText="1" shrinkToFit="1"/>
    </xf>
    <xf numFmtId="4" fontId="3" fillId="2" borderId="1" xfId="0" applyNumberFormat="1" applyFont="1" applyFill="1" applyBorder="1" applyAlignment="1">
      <alignment horizontal="right" vertical="center" wrapText="1"/>
    </xf>
    <xf numFmtId="4" fontId="8" fillId="16" borderId="10" xfId="2" applyNumberFormat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3" fillId="10" borderId="0" xfId="0" applyFont="1" applyFill="1" applyAlignment="1">
      <alignment wrapText="1"/>
    </xf>
    <xf numFmtId="0" fontId="3" fillId="11" borderId="0" xfId="0" applyFont="1" applyFill="1" applyAlignment="1">
      <alignment wrapText="1"/>
    </xf>
    <xf numFmtId="0" fontId="3" fillId="12" borderId="0" xfId="0" applyFont="1" applyFill="1" applyAlignment="1" applyProtection="1">
      <alignment wrapText="1"/>
    </xf>
    <xf numFmtId="0" fontId="3" fillId="13" borderId="0" xfId="0" applyFont="1" applyFill="1" applyAlignment="1">
      <alignment wrapText="1"/>
    </xf>
    <xf numFmtId="0" fontId="3" fillId="1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19" borderId="1" xfId="0" applyFont="1" applyFill="1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11" fillId="0" borderId="1" xfId="4" applyFill="1" applyBorder="1" applyAlignment="1">
      <alignment wrapText="1"/>
    </xf>
    <xf numFmtId="0" fontId="10" fillId="18" borderId="11" xfId="3" applyFill="1" applyBorder="1" applyAlignment="1" applyProtection="1">
      <alignment wrapText="1" shrinkToFit="1"/>
    </xf>
    <xf numFmtId="0" fontId="3" fillId="0" borderId="1" xfId="0" applyFont="1" applyFill="1" applyBorder="1" applyAlignment="1" applyProtection="1">
      <alignment horizontal="center" wrapText="1"/>
    </xf>
    <xf numFmtId="0" fontId="9" fillId="0" borderId="0" xfId="0" applyFont="1" applyAlignment="1">
      <alignment horizontal="center" wrapText="1"/>
    </xf>
    <xf numFmtId="0" fontId="4" fillId="20" borderId="0" xfId="0" applyFont="1" applyFill="1" applyAlignment="1">
      <alignment horizontal="left" vertical="center" wrapText="1" shrinkToFit="1"/>
    </xf>
    <xf numFmtId="0" fontId="0" fillId="0" borderId="0" xfId="0" applyAlignment="1">
      <alignment wrapText="1" shrinkToFit="1"/>
    </xf>
    <xf numFmtId="0" fontId="4" fillId="21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2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16" borderId="12" xfId="2" applyBorder="1" applyAlignment="1">
      <alignment horizontal="right" wrapText="1"/>
    </xf>
    <xf numFmtId="0" fontId="8" fillId="16" borderId="13" xfId="2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3" fillId="0" borderId="1" xfId="0" applyFont="1" applyFill="1" applyBorder="1" applyAlignment="1" applyProtection="1">
      <alignment wrapText="1"/>
    </xf>
    <xf numFmtId="4" fontId="4" fillId="0" borderId="0" xfId="0" applyNumberFormat="1" applyFont="1" applyFill="1" applyBorder="1" applyAlignment="1">
      <alignment horizontal="right" vertical="center" wrapText="1"/>
    </xf>
  </cellXfs>
  <cellStyles count="5">
    <cellStyle name="Excel Built-in Normal" xfId="1"/>
    <cellStyle name="Hypertextový odkaz" xfId="4" builtinId="8"/>
    <cellStyle name="nadpis kategorie" xfId="3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FIND%2004%20DNS%20XX-2020/objedn&#225;vkov&#253;%20katalog%20FIND%2004%20DNS%20XX-2020%20-%20summary%2011.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vědci (3)"/>
      <sheetName val="souhrn vědci (2)"/>
      <sheetName val="nový katalog"/>
      <sheetName val="co není v katalogu"/>
      <sheetName val="List1"/>
      <sheetName val="ExSIM (Matějovič)"/>
      <sheetName val="AbRE (Hrabák)"/>
      <sheetName val="VITL (Reischig)"/>
      <sheetName val="KvSI (Štengl)"/>
      <sheetName val="CNS SI (Ježek)"/>
      <sheetName val="CNS SI (Cendelín)"/>
      <sheetName val="M SI (Kuncová)"/>
      <sheetName val="BR S I (Vištejnová)"/>
      <sheetName val="KH (Tonar)"/>
      <sheetName val="ChZ (Klein)"/>
      <sheetName val="PtL (Mareš)"/>
      <sheetName val="BchL (Racek)"/>
      <sheetName val="seznamy"/>
      <sheetName val="výsledek z DNS2"/>
    </sheetNames>
    <sheetDataSet>
      <sheetData sheetId="0"/>
      <sheetData sheetId="1"/>
      <sheetData sheetId="2"/>
      <sheetData sheetId="3"/>
      <sheetData sheetId="4"/>
      <sheetData sheetId="5"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128">
          <cell r="G128"/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29">
          <cell r="H229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265">
          <cell r="H265">
            <v>0</v>
          </cell>
        </row>
        <row r="324">
          <cell r="H324">
            <v>0</v>
          </cell>
        </row>
        <row r="325">
          <cell r="H325">
            <v>0</v>
          </cell>
        </row>
      </sheetData>
      <sheetData sheetId="6">
        <row r="34">
          <cell r="G34"/>
        </row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1">
          <cell r="H81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29">
          <cell r="H229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265">
          <cell r="H265">
            <v>0</v>
          </cell>
        </row>
        <row r="324">
          <cell r="H324">
            <v>0</v>
          </cell>
        </row>
        <row r="325">
          <cell r="H325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  <row r="457">
          <cell r="H457">
            <v>0</v>
          </cell>
        </row>
      </sheetData>
      <sheetData sheetId="7">
        <row r="34">
          <cell r="G34"/>
        </row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29">
          <cell r="H229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265">
          <cell r="H265">
            <v>0</v>
          </cell>
        </row>
        <row r="324">
          <cell r="H324">
            <v>0</v>
          </cell>
        </row>
        <row r="325">
          <cell r="H325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  <row r="457">
          <cell r="H457">
            <v>0</v>
          </cell>
        </row>
      </sheetData>
      <sheetData sheetId="8">
        <row r="34">
          <cell r="G34"/>
        </row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324">
          <cell r="H324">
            <v>0</v>
          </cell>
        </row>
        <row r="325">
          <cell r="H325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  <row r="457">
          <cell r="H457">
            <v>0</v>
          </cell>
        </row>
      </sheetData>
      <sheetData sheetId="9">
        <row r="34">
          <cell r="G34"/>
        </row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29">
          <cell r="H229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265">
          <cell r="H265">
            <v>0</v>
          </cell>
        </row>
        <row r="324">
          <cell r="H324">
            <v>0</v>
          </cell>
        </row>
        <row r="325">
          <cell r="H325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  <row r="457">
          <cell r="H457">
            <v>0</v>
          </cell>
        </row>
      </sheetData>
      <sheetData sheetId="10">
        <row r="34">
          <cell r="G34"/>
        </row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  <row r="457">
          <cell r="H457">
            <v>0</v>
          </cell>
        </row>
      </sheetData>
      <sheetData sheetId="11">
        <row r="34">
          <cell r="G34"/>
        </row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29">
          <cell r="H229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265">
          <cell r="H265">
            <v>0</v>
          </cell>
        </row>
        <row r="324">
          <cell r="H324">
            <v>0</v>
          </cell>
        </row>
        <row r="325">
          <cell r="H325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  <row r="457">
          <cell r="H457">
            <v>0</v>
          </cell>
        </row>
      </sheetData>
      <sheetData sheetId="12">
        <row r="34">
          <cell r="G34"/>
        </row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157">
          <cell r="H157">
            <v>0</v>
          </cell>
        </row>
        <row r="158">
          <cell r="H158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29">
          <cell r="H229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265">
          <cell r="H265">
            <v>0</v>
          </cell>
        </row>
        <row r="325">
          <cell r="H325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  <row r="457">
          <cell r="H457">
            <v>0</v>
          </cell>
        </row>
      </sheetData>
      <sheetData sheetId="13">
        <row r="34">
          <cell r="G34"/>
        </row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29">
          <cell r="H229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324">
          <cell r="H324">
            <v>0</v>
          </cell>
        </row>
        <row r="325">
          <cell r="H325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</sheetData>
      <sheetData sheetId="14">
        <row r="34">
          <cell r="G34"/>
        </row>
        <row r="59">
          <cell r="H5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41">
          <cell r="H241">
            <v>0</v>
          </cell>
        </row>
        <row r="242">
          <cell r="H242">
            <v>0</v>
          </cell>
        </row>
        <row r="324">
          <cell r="H324">
            <v>0</v>
          </cell>
        </row>
        <row r="325">
          <cell r="H325">
            <v>0</v>
          </cell>
        </row>
        <row r="388">
          <cell r="H388">
            <v>0</v>
          </cell>
        </row>
      </sheetData>
      <sheetData sheetId="15">
        <row r="34">
          <cell r="G34"/>
        </row>
        <row r="59">
          <cell r="H59">
            <v>0</v>
          </cell>
        </row>
        <row r="74">
          <cell r="H74">
            <v>0</v>
          </cell>
        </row>
        <row r="75">
          <cell r="H75">
            <v>0</v>
          </cell>
        </row>
        <row r="79">
          <cell r="H79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29">
          <cell r="H229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265">
          <cell r="H265">
            <v>0</v>
          </cell>
        </row>
        <row r="324">
          <cell r="H324">
            <v>0</v>
          </cell>
        </row>
        <row r="325">
          <cell r="H325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  <row r="457">
          <cell r="H457">
            <v>0</v>
          </cell>
        </row>
      </sheetData>
      <sheetData sheetId="16">
        <row r="34">
          <cell r="G34"/>
        </row>
        <row r="79">
          <cell r="H79">
            <v>0</v>
          </cell>
        </row>
        <row r="128">
          <cell r="G128"/>
        </row>
        <row r="157">
          <cell r="H157">
            <v>0</v>
          </cell>
        </row>
        <row r="158">
          <cell r="H158">
            <v>0</v>
          </cell>
        </row>
        <row r="162">
          <cell r="H162">
            <v>0</v>
          </cell>
        </row>
        <row r="220">
          <cell r="H220">
            <v>0</v>
          </cell>
        </row>
        <row r="226">
          <cell r="H226">
            <v>0</v>
          </cell>
        </row>
        <row r="227">
          <cell r="H227">
            <v>0</v>
          </cell>
        </row>
        <row r="229">
          <cell r="H229">
            <v>0</v>
          </cell>
        </row>
        <row r="238">
          <cell r="H238">
            <v>0</v>
          </cell>
        </row>
        <row r="239">
          <cell r="H239">
            <v>0</v>
          </cell>
        </row>
        <row r="241">
          <cell r="H241">
            <v>0</v>
          </cell>
        </row>
        <row r="242">
          <cell r="H242">
            <v>0</v>
          </cell>
        </row>
        <row r="256">
          <cell r="H256">
            <v>0</v>
          </cell>
        </row>
        <row r="262">
          <cell r="H262">
            <v>0</v>
          </cell>
        </row>
        <row r="263">
          <cell r="H263">
            <v>0</v>
          </cell>
        </row>
        <row r="265">
          <cell r="H265">
            <v>0</v>
          </cell>
        </row>
        <row r="324">
          <cell r="H324">
            <v>0</v>
          </cell>
        </row>
        <row r="388">
          <cell r="H388">
            <v>0</v>
          </cell>
        </row>
        <row r="421">
          <cell r="H421">
            <v>0</v>
          </cell>
        </row>
        <row r="422">
          <cell r="H422">
            <v>0</v>
          </cell>
        </row>
        <row r="457">
          <cell r="H457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thermofisher.cz/produkty/svorka-pruzinova-pro-19-26,%202305.7122" TargetMode="External"/><Relationship Id="rId7" Type="http://schemas.openxmlformats.org/officeDocument/2006/relationships/hyperlink" Target="https://www.sigmaaldrich.com/catalog/search?term=77-86-1&amp;interface=CAS%20No.&amp;N=0&amp;mode=partialmax&amp;lang=en&amp;region=CZ&amp;focus=produc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sigmaaldrich.com/catalog/search?term=1317-70-0&amp;interface=CAS%20No.&amp;lang=en&amp;region=US&amp;focus=product" TargetMode="External"/><Relationship Id="rId5" Type="http://schemas.openxmlformats.org/officeDocument/2006/relationships/hyperlink" Target="https://www.sigmaaldrich.com/catalog/search?term=67-56-1&amp;interface=CAS%20No.&amp;N=0&amp;mode=partialmax&amp;lang=en&amp;region=CZ&amp;focus=product" TargetMode="External"/><Relationship Id="rId4" Type="http://schemas.openxmlformats.org/officeDocument/2006/relationships/hyperlink" Target="https://www.sigmaaldrich.com/catalog/search?term=88-68-6&amp;interface=CAS%20No.&amp;lang=en&amp;region=US&amp;focus=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abSelected="1" zoomScale="90" zoomScaleNormal="90" workbookViewId="0">
      <selection activeCell="X12" sqref="X12"/>
    </sheetView>
  </sheetViews>
  <sheetFormatPr defaultColWidth="8.85546875" defaultRowHeight="15" x14ac:dyDescent="0.25"/>
  <cols>
    <col min="1" max="1" width="12.5703125" style="69" bestFit="1" customWidth="1"/>
    <col min="2" max="2" width="3.28515625" style="69" bestFit="1" customWidth="1"/>
    <col min="3" max="3" width="68.28515625" style="69" customWidth="1"/>
    <col min="4" max="4" width="54.5703125" style="69" customWidth="1"/>
    <col min="5" max="5" width="10.5703125" style="69" customWidth="1"/>
    <col min="6" max="6" width="11" style="69" customWidth="1"/>
    <col min="7" max="7" width="28.7109375" style="69" customWidth="1"/>
    <col min="8" max="19" width="8.85546875" style="69" hidden="1" customWidth="1"/>
    <col min="20" max="20" width="8.85546875" style="69"/>
    <col min="21" max="21" width="17.28515625" style="69" bestFit="1" customWidth="1"/>
    <col min="22" max="22" width="13.85546875" style="69" bestFit="1" customWidth="1"/>
    <col min="23" max="16384" width="8.85546875" style="69"/>
  </cols>
  <sheetData>
    <row r="1" spans="1:22" s="132" customFormat="1" ht="26.25" x14ac:dyDescent="0.4">
      <c r="A1" s="138" t="s">
        <v>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s="132" customFormat="1" ht="20.45" customHeight="1" x14ac:dyDescent="0.25"/>
    <row r="3" spans="1:22" s="132" customFormat="1" ht="30" customHeight="1" x14ac:dyDescent="0.25">
      <c r="A3" s="139" t="s">
        <v>164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2" s="132" customFormat="1" ht="30" customHeight="1" x14ac:dyDescent="0.25">
      <c r="A4" s="141" t="s">
        <v>165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2"/>
    </row>
    <row r="5" spans="1:22" s="132" customFormat="1" x14ac:dyDescent="0.25">
      <c r="A5" s="143" t="s">
        <v>166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2"/>
      <c r="U5" s="142"/>
      <c r="V5" s="142"/>
    </row>
    <row r="6" spans="1:22" s="132" customFormat="1" ht="15.75" thickBot="1" x14ac:dyDescent="0.3">
      <c r="A6" s="144" t="s">
        <v>167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2"/>
      <c r="U6" s="142"/>
      <c r="V6" s="142"/>
    </row>
    <row r="7" spans="1:22" ht="94.5" thickBot="1" x14ac:dyDescent="0.3">
      <c r="A7" s="1" t="s">
        <v>2</v>
      </c>
      <c r="B7" s="1"/>
      <c r="C7" s="1" t="s">
        <v>3</v>
      </c>
      <c r="D7" s="1" t="s">
        <v>4</v>
      </c>
      <c r="E7" s="1" t="s">
        <v>5</v>
      </c>
      <c r="F7" s="2" t="s">
        <v>6</v>
      </c>
      <c r="G7" s="3" t="s">
        <v>7</v>
      </c>
      <c r="H7" s="9" t="s">
        <v>8</v>
      </c>
      <c r="I7" s="10" t="s">
        <v>9</v>
      </c>
      <c r="J7" s="11" t="s">
        <v>10</v>
      </c>
      <c r="K7" s="12" t="s">
        <v>11</v>
      </c>
      <c r="L7" s="13" t="s">
        <v>12</v>
      </c>
      <c r="M7" s="14" t="s">
        <v>13</v>
      </c>
      <c r="N7" s="15" t="s">
        <v>14</v>
      </c>
      <c r="O7" s="16" t="s">
        <v>15</v>
      </c>
      <c r="P7" s="17" t="s">
        <v>16</v>
      </c>
      <c r="Q7" s="18" t="s">
        <v>17</v>
      </c>
      <c r="R7" s="19" t="s">
        <v>18</v>
      </c>
      <c r="S7" s="20" t="s">
        <v>19</v>
      </c>
      <c r="T7" s="1" t="s">
        <v>20</v>
      </c>
      <c r="U7" s="21" t="s">
        <v>21</v>
      </c>
      <c r="V7" s="21" t="s">
        <v>22</v>
      </c>
    </row>
    <row r="8" spans="1:22" ht="19.5" thickBot="1" x14ac:dyDescent="0.35">
      <c r="A8" s="39" t="s">
        <v>0</v>
      </c>
      <c r="B8" s="8"/>
      <c r="C8" s="41" t="s">
        <v>36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2"/>
    </row>
    <row r="9" spans="1:22" ht="24" x14ac:dyDescent="0.25">
      <c r="A9" s="4" t="s">
        <v>0</v>
      </c>
      <c r="B9" s="4">
        <v>1</v>
      </c>
      <c r="C9" s="66" t="s">
        <v>67</v>
      </c>
      <c r="D9" s="66" t="s">
        <v>68</v>
      </c>
      <c r="E9" s="49" t="s">
        <v>56</v>
      </c>
      <c r="F9" s="50">
        <v>2</v>
      </c>
      <c r="G9" s="51"/>
      <c r="H9" s="52">
        <f>'[1]ExSIM (Matějovič)'!H73</f>
        <v>0</v>
      </c>
      <c r="I9" s="53">
        <f>'[1]AbRE (Hrabák)'!H73</f>
        <v>0</v>
      </c>
      <c r="J9" s="54">
        <f>'[1]VITL (Reischig)'!H73</f>
        <v>0</v>
      </c>
      <c r="K9" s="55">
        <f>'[1]KvSI (Štengl)'!H73</f>
        <v>0</v>
      </c>
      <c r="L9" s="56">
        <f>'[1]CNS SI (Ježek)'!H73</f>
        <v>0</v>
      </c>
      <c r="M9" s="57">
        <f>'[1]CNS SI (Cendelín)'!H73</f>
        <v>0</v>
      </c>
      <c r="N9" s="58">
        <f>'[1]M SI (Kuncová)'!H73</f>
        <v>0</v>
      </c>
      <c r="O9" s="59">
        <f>'[1]BR S I (Vištejnová)'!H73</f>
        <v>0</v>
      </c>
      <c r="P9" s="60">
        <f>'[1]KH (Tonar)'!H73</f>
        <v>0</v>
      </c>
      <c r="Q9" s="61">
        <f>'[1]ChZ (Klein)'!H73</f>
        <v>0</v>
      </c>
      <c r="R9" s="62">
        <v>2</v>
      </c>
      <c r="S9" s="63">
        <v>0</v>
      </c>
      <c r="T9" s="51">
        <v>2</v>
      </c>
      <c r="U9" s="64">
        <v>0</v>
      </c>
      <c r="V9" s="65">
        <f>T9*U9</f>
        <v>0</v>
      </c>
    </row>
    <row r="10" spans="1:22" s="132" customFormat="1" ht="15.75" thickBot="1" x14ac:dyDescent="0.3">
      <c r="A10" s="145" t="s">
        <v>33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7"/>
      <c r="V10" s="117">
        <f>SUBTOTAL(9,V9)</f>
        <v>0</v>
      </c>
    </row>
    <row r="11" spans="1:22" ht="19.5" thickBot="1" x14ac:dyDescent="0.35">
      <c r="A11" s="112" t="s">
        <v>37</v>
      </c>
      <c r="B11" s="44"/>
      <c r="C11" s="45" t="s">
        <v>38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6"/>
    </row>
    <row r="12" spans="1:22" ht="47.25" thickBot="1" x14ac:dyDescent="0.3">
      <c r="A12" s="47" t="s">
        <v>37</v>
      </c>
      <c r="B12" s="47">
        <v>1</v>
      </c>
      <c r="C12" s="48" t="s">
        <v>39</v>
      </c>
      <c r="D12" s="48" t="s">
        <v>40</v>
      </c>
      <c r="E12" s="49" t="s">
        <v>41</v>
      </c>
      <c r="F12" s="50">
        <v>1</v>
      </c>
      <c r="G12" s="51" t="s">
        <v>42</v>
      </c>
      <c r="H12" s="52"/>
      <c r="I12" s="53">
        <v>3</v>
      </c>
      <c r="J12" s="54"/>
      <c r="K12" s="55"/>
      <c r="L12" s="56"/>
      <c r="M12" s="57"/>
      <c r="N12" s="58"/>
      <c r="O12" s="59"/>
      <c r="P12" s="60"/>
      <c r="Q12" s="61"/>
      <c r="R12" s="62"/>
      <c r="S12" s="63"/>
      <c r="T12" s="51">
        <f t="shared" ref="T12:T17" si="0">SUM(H12:S12)</f>
        <v>3</v>
      </c>
      <c r="U12" s="71">
        <v>0</v>
      </c>
      <c r="V12" s="65">
        <f t="shared" ref="V12:V17" si="1">T12*U12</f>
        <v>0</v>
      </c>
    </row>
    <row r="13" spans="1:22" ht="47.25" thickBot="1" x14ac:dyDescent="0.3">
      <c r="A13" s="47" t="s">
        <v>37</v>
      </c>
      <c r="B13" s="47">
        <v>2</v>
      </c>
      <c r="C13" s="48" t="s">
        <v>43</v>
      </c>
      <c r="D13" s="48" t="s">
        <v>44</v>
      </c>
      <c r="E13" s="49" t="s">
        <v>41</v>
      </c>
      <c r="F13" s="50">
        <v>1</v>
      </c>
      <c r="G13" s="51" t="s">
        <v>42</v>
      </c>
      <c r="H13" s="52"/>
      <c r="I13" s="53">
        <v>3</v>
      </c>
      <c r="J13" s="54"/>
      <c r="K13" s="55"/>
      <c r="L13" s="56"/>
      <c r="M13" s="57"/>
      <c r="N13" s="58"/>
      <c r="O13" s="59"/>
      <c r="P13" s="60"/>
      <c r="Q13" s="61"/>
      <c r="R13" s="62"/>
      <c r="S13" s="63"/>
      <c r="T13" s="51">
        <f t="shared" si="0"/>
        <v>3</v>
      </c>
      <c r="U13" s="71">
        <v>0</v>
      </c>
      <c r="V13" s="65">
        <f t="shared" si="1"/>
        <v>0</v>
      </c>
    </row>
    <row r="14" spans="1:22" ht="15" customHeight="1" thickBot="1" x14ac:dyDescent="0.3">
      <c r="A14" s="47" t="s">
        <v>37</v>
      </c>
      <c r="B14" s="47">
        <v>3</v>
      </c>
      <c r="C14" s="66" t="s">
        <v>45</v>
      </c>
      <c r="D14" s="66" t="s">
        <v>46</v>
      </c>
      <c r="E14" s="49" t="s">
        <v>1</v>
      </c>
      <c r="F14" s="50">
        <v>1</v>
      </c>
      <c r="G14" s="51"/>
      <c r="H14" s="52">
        <f>'[1]ExSIM (Matějovič)'!H79</f>
        <v>0</v>
      </c>
      <c r="I14" s="53">
        <v>1</v>
      </c>
      <c r="J14" s="54">
        <f>'[1]VITL (Reischig)'!H79</f>
        <v>0</v>
      </c>
      <c r="K14" s="55">
        <f>'[1]KvSI (Štengl)'!H79</f>
        <v>0</v>
      </c>
      <c r="L14" s="56">
        <f>'[1]CNS SI (Ježek)'!H79</f>
        <v>0</v>
      </c>
      <c r="M14" s="57">
        <f>'[1]CNS SI (Cendelín)'!H79</f>
        <v>0</v>
      </c>
      <c r="N14" s="58">
        <f>'[1]M SI (Kuncová)'!H79</f>
        <v>0</v>
      </c>
      <c r="O14" s="59">
        <f>'[1]BR S I (Vištejnová)'!H79</f>
        <v>0</v>
      </c>
      <c r="P14" s="60">
        <f>'[1]KH (Tonar)'!H79</f>
        <v>0</v>
      </c>
      <c r="Q14" s="61">
        <f>'[1]ChZ (Klein)'!H79</f>
        <v>0</v>
      </c>
      <c r="R14" s="62">
        <f>'[1]PtL (Mareš)'!H79</f>
        <v>0</v>
      </c>
      <c r="S14" s="63">
        <f>'[1]BchL (Racek)'!H79</f>
        <v>0</v>
      </c>
      <c r="T14" s="51">
        <f t="shared" si="0"/>
        <v>1</v>
      </c>
      <c r="U14" s="71">
        <v>0</v>
      </c>
      <c r="V14" s="65">
        <f t="shared" si="1"/>
        <v>0</v>
      </c>
    </row>
    <row r="15" spans="1:22" ht="36" thickBot="1" x14ac:dyDescent="0.3">
      <c r="A15" s="47" t="s">
        <v>37</v>
      </c>
      <c r="B15" s="47">
        <v>4</v>
      </c>
      <c r="C15" s="48" t="s">
        <v>47</v>
      </c>
      <c r="D15" s="48" t="s">
        <v>48</v>
      </c>
      <c r="E15" s="49" t="s">
        <v>41</v>
      </c>
      <c r="F15" s="50">
        <v>1</v>
      </c>
      <c r="G15" s="51" t="s">
        <v>42</v>
      </c>
      <c r="H15" s="52"/>
      <c r="I15" s="53">
        <v>1</v>
      </c>
      <c r="J15" s="54"/>
      <c r="K15" s="55"/>
      <c r="L15" s="56"/>
      <c r="M15" s="57"/>
      <c r="N15" s="58"/>
      <c r="O15" s="59"/>
      <c r="P15" s="60"/>
      <c r="Q15" s="61"/>
      <c r="R15" s="62"/>
      <c r="S15" s="63"/>
      <c r="T15" s="51">
        <f t="shared" si="0"/>
        <v>1</v>
      </c>
      <c r="U15" s="71">
        <v>0</v>
      </c>
      <c r="V15" s="65">
        <f t="shared" si="1"/>
        <v>0</v>
      </c>
    </row>
    <row r="16" spans="1:22" s="40" customFormat="1" ht="30.75" thickBot="1" x14ac:dyDescent="0.3">
      <c r="A16" s="47" t="s">
        <v>37</v>
      </c>
      <c r="B16" s="47">
        <v>5</v>
      </c>
      <c r="C16" s="48" t="s">
        <v>49</v>
      </c>
      <c r="D16" s="48" t="s">
        <v>50</v>
      </c>
      <c r="E16" s="49" t="s">
        <v>41</v>
      </c>
      <c r="F16" s="50">
        <v>10</v>
      </c>
      <c r="G16" s="51" t="s">
        <v>42</v>
      </c>
      <c r="H16" s="52"/>
      <c r="I16" s="53">
        <v>1</v>
      </c>
      <c r="J16" s="54"/>
      <c r="K16" s="55"/>
      <c r="L16" s="56"/>
      <c r="M16" s="57"/>
      <c r="N16" s="58"/>
      <c r="O16" s="59"/>
      <c r="P16" s="60"/>
      <c r="Q16" s="61"/>
      <c r="R16" s="62"/>
      <c r="S16" s="63"/>
      <c r="T16" s="51">
        <f t="shared" si="0"/>
        <v>1</v>
      </c>
      <c r="U16" s="71">
        <v>0</v>
      </c>
      <c r="V16" s="65">
        <f t="shared" si="1"/>
        <v>0</v>
      </c>
    </row>
    <row r="17" spans="1:22" ht="15" customHeight="1" thickBot="1" x14ac:dyDescent="0.3">
      <c r="A17" s="47" t="s">
        <v>37</v>
      </c>
      <c r="B17" s="47">
        <v>6</v>
      </c>
      <c r="C17" s="48" t="s">
        <v>51</v>
      </c>
      <c r="D17" s="48" t="s">
        <v>52</v>
      </c>
      <c r="E17" s="49" t="s">
        <v>41</v>
      </c>
      <c r="F17" s="50">
        <v>1</v>
      </c>
      <c r="G17" s="51" t="s">
        <v>42</v>
      </c>
      <c r="H17" s="52"/>
      <c r="I17" s="53">
        <v>1</v>
      </c>
      <c r="J17" s="54"/>
      <c r="K17" s="55"/>
      <c r="L17" s="56"/>
      <c r="M17" s="57"/>
      <c r="N17" s="58"/>
      <c r="O17" s="59"/>
      <c r="P17" s="60"/>
      <c r="Q17" s="61"/>
      <c r="R17" s="62"/>
      <c r="S17" s="63"/>
      <c r="T17" s="51">
        <f t="shared" si="0"/>
        <v>1</v>
      </c>
      <c r="U17" s="71">
        <v>0</v>
      </c>
      <c r="V17" s="65">
        <f t="shared" si="1"/>
        <v>0</v>
      </c>
    </row>
    <row r="18" spans="1:22" s="132" customFormat="1" ht="15.75" thickBot="1" x14ac:dyDescent="0.3">
      <c r="A18" s="145" t="s">
        <v>53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7"/>
      <c r="V18" s="117">
        <f>SUBTOTAL(9,V12:V17)</f>
        <v>0</v>
      </c>
    </row>
    <row r="19" spans="1:22" ht="19.5" thickBot="1" x14ac:dyDescent="0.35">
      <c r="A19" s="112" t="s">
        <v>23</v>
      </c>
      <c r="B19" s="44"/>
      <c r="C19" s="45" t="s">
        <v>54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6"/>
    </row>
    <row r="20" spans="1:22" ht="30" x14ac:dyDescent="0.25">
      <c r="A20" s="47" t="s">
        <v>23</v>
      </c>
      <c r="B20" s="47">
        <v>1</v>
      </c>
      <c r="C20" s="48" t="s">
        <v>55</v>
      </c>
      <c r="D20" s="48" t="s">
        <v>133</v>
      </c>
      <c r="E20" s="49" t="s">
        <v>56</v>
      </c>
      <c r="F20" s="50">
        <v>6</v>
      </c>
      <c r="G20" s="51" t="s">
        <v>57</v>
      </c>
      <c r="H20" s="52"/>
      <c r="I20" s="53"/>
      <c r="J20" s="54"/>
      <c r="K20" s="55"/>
      <c r="L20" s="56"/>
      <c r="M20" s="57"/>
      <c r="N20" s="58"/>
      <c r="O20" s="59">
        <v>3</v>
      </c>
      <c r="P20" s="60"/>
      <c r="Q20" s="61"/>
      <c r="R20" s="62"/>
      <c r="S20" s="63"/>
      <c r="T20" s="51">
        <f t="shared" ref="T20:T27" si="2">SUM(H20:S20)</f>
        <v>3</v>
      </c>
      <c r="U20" s="64">
        <v>0</v>
      </c>
      <c r="V20" s="65">
        <f t="shared" ref="V20:V27" si="3">T20*U20</f>
        <v>0</v>
      </c>
    </row>
    <row r="21" spans="1:22" x14ac:dyDescent="0.25">
      <c r="A21" s="47" t="s">
        <v>23</v>
      </c>
      <c r="B21" s="47">
        <v>2</v>
      </c>
      <c r="C21" s="48" t="s">
        <v>134</v>
      </c>
      <c r="D21" s="48" t="s">
        <v>146</v>
      </c>
      <c r="E21" s="49" t="s">
        <v>58</v>
      </c>
      <c r="F21" s="50">
        <v>50</v>
      </c>
      <c r="G21" s="51"/>
      <c r="H21" s="52"/>
      <c r="I21" s="53"/>
      <c r="J21" s="54"/>
      <c r="K21" s="55"/>
      <c r="L21" s="56"/>
      <c r="M21" s="57"/>
      <c r="N21" s="58"/>
      <c r="O21" s="59"/>
      <c r="P21" s="60">
        <v>1</v>
      </c>
      <c r="Q21" s="61"/>
      <c r="R21" s="62"/>
      <c r="S21" s="63"/>
      <c r="T21" s="51">
        <f t="shared" si="2"/>
        <v>1</v>
      </c>
      <c r="U21" s="64">
        <v>0</v>
      </c>
      <c r="V21" s="65">
        <f t="shared" si="3"/>
        <v>0</v>
      </c>
    </row>
    <row r="22" spans="1:22" ht="15" customHeight="1" x14ac:dyDescent="0.25">
      <c r="A22" s="47" t="s">
        <v>23</v>
      </c>
      <c r="B22" s="47">
        <v>3</v>
      </c>
      <c r="C22" s="66" t="s">
        <v>148</v>
      </c>
      <c r="D22" s="66" t="s">
        <v>147</v>
      </c>
      <c r="E22" s="49" t="s">
        <v>59</v>
      </c>
      <c r="F22" s="50">
        <v>1</v>
      </c>
      <c r="G22" s="51"/>
      <c r="H22" s="52"/>
      <c r="I22" s="53"/>
      <c r="J22" s="54"/>
      <c r="K22" s="55"/>
      <c r="L22" s="56"/>
      <c r="M22" s="57"/>
      <c r="N22" s="58"/>
      <c r="O22" s="59"/>
      <c r="P22" s="60">
        <v>1</v>
      </c>
      <c r="Q22" s="61"/>
      <c r="R22" s="62"/>
      <c r="S22" s="63"/>
      <c r="T22" s="51">
        <f t="shared" si="2"/>
        <v>1</v>
      </c>
      <c r="U22" s="64">
        <v>0</v>
      </c>
      <c r="V22" s="65">
        <f t="shared" si="3"/>
        <v>0</v>
      </c>
    </row>
    <row r="23" spans="1:22" x14ac:dyDescent="0.25">
      <c r="A23" s="47" t="s">
        <v>23</v>
      </c>
      <c r="B23" s="47">
        <v>4</v>
      </c>
      <c r="C23" s="48" t="s">
        <v>60</v>
      </c>
      <c r="D23" s="48" t="s">
        <v>61</v>
      </c>
      <c r="E23" s="49" t="s">
        <v>56</v>
      </c>
      <c r="F23" s="50">
        <v>5</v>
      </c>
      <c r="G23" s="51"/>
      <c r="H23" s="52">
        <f>'[1]ExSIM (Matějovič)'!H59</f>
        <v>0</v>
      </c>
      <c r="I23" s="53">
        <f>'[1]AbRE (Hrabák)'!H59</f>
        <v>0</v>
      </c>
      <c r="J23" s="54">
        <f>'[1]VITL (Reischig)'!H59</f>
        <v>0</v>
      </c>
      <c r="K23" s="55">
        <f>'[1]KvSI (Štengl)'!H59</f>
        <v>0</v>
      </c>
      <c r="L23" s="56">
        <f>'[1]CNS SI (Ježek)'!H59</f>
        <v>0</v>
      </c>
      <c r="M23" s="57">
        <f>'[1]CNS SI (Cendelín)'!H59</f>
        <v>0</v>
      </c>
      <c r="N23" s="58">
        <f>'[1]M SI (Kuncová)'!H59</f>
        <v>0</v>
      </c>
      <c r="O23" s="59">
        <f>'[1]BR S I (Vištejnová)'!H59</f>
        <v>0</v>
      </c>
      <c r="P23" s="60">
        <f>'[1]KH (Tonar)'!H59</f>
        <v>0</v>
      </c>
      <c r="Q23" s="61">
        <f>'[1]ChZ (Klein)'!H59</f>
        <v>0</v>
      </c>
      <c r="R23" s="62">
        <f>'[1]PtL (Mareš)'!H59</f>
        <v>0</v>
      </c>
      <c r="S23" s="63">
        <v>1</v>
      </c>
      <c r="T23" s="51">
        <f t="shared" si="2"/>
        <v>1</v>
      </c>
      <c r="U23" s="64">
        <v>0</v>
      </c>
      <c r="V23" s="65">
        <f t="shared" si="3"/>
        <v>0</v>
      </c>
    </row>
    <row r="24" spans="1:22" x14ac:dyDescent="0.25">
      <c r="A24" s="47" t="s">
        <v>23</v>
      </c>
      <c r="B24" s="47">
        <v>5</v>
      </c>
      <c r="C24" s="48" t="s">
        <v>76</v>
      </c>
      <c r="D24" s="48" t="s">
        <v>136</v>
      </c>
      <c r="E24" s="49" t="s">
        <v>26</v>
      </c>
      <c r="F24" s="50" t="s">
        <v>62</v>
      </c>
      <c r="G24" s="51"/>
      <c r="H24" s="52"/>
      <c r="I24" s="53"/>
      <c r="J24" s="54"/>
      <c r="K24" s="55"/>
      <c r="L24" s="56"/>
      <c r="M24" s="57"/>
      <c r="N24" s="58"/>
      <c r="O24" s="59"/>
      <c r="P24" s="60"/>
      <c r="Q24" s="61">
        <v>10</v>
      </c>
      <c r="R24" s="62"/>
      <c r="S24" s="63"/>
      <c r="T24" s="51">
        <f t="shared" si="2"/>
        <v>10</v>
      </c>
      <c r="U24" s="64">
        <v>0</v>
      </c>
      <c r="V24" s="65">
        <f t="shared" si="3"/>
        <v>0</v>
      </c>
    </row>
    <row r="25" spans="1:22" x14ac:dyDescent="0.25">
      <c r="A25" s="47" t="s">
        <v>23</v>
      </c>
      <c r="B25" s="47">
        <v>6</v>
      </c>
      <c r="C25" s="48" t="s">
        <v>63</v>
      </c>
      <c r="D25" s="48" t="s">
        <v>135</v>
      </c>
      <c r="E25" s="49" t="s">
        <v>56</v>
      </c>
      <c r="F25" s="50">
        <v>1</v>
      </c>
      <c r="G25" s="51"/>
      <c r="H25" s="52"/>
      <c r="I25" s="53">
        <v>2</v>
      </c>
      <c r="J25" s="54"/>
      <c r="K25" s="55"/>
      <c r="L25" s="56"/>
      <c r="M25" s="57"/>
      <c r="N25" s="58"/>
      <c r="O25" s="59"/>
      <c r="P25" s="60"/>
      <c r="Q25" s="61"/>
      <c r="R25" s="62"/>
      <c r="S25" s="63"/>
      <c r="T25" s="51">
        <f t="shared" si="2"/>
        <v>2</v>
      </c>
      <c r="U25" s="64">
        <v>0</v>
      </c>
      <c r="V25" s="65">
        <f t="shared" si="3"/>
        <v>0</v>
      </c>
    </row>
    <row r="26" spans="1:22" ht="24" x14ac:dyDescent="0.25">
      <c r="A26" s="47" t="s">
        <v>23</v>
      </c>
      <c r="B26" s="47">
        <v>7</v>
      </c>
      <c r="C26" s="48" t="s">
        <v>149</v>
      </c>
      <c r="D26" s="48" t="s">
        <v>150</v>
      </c>
      <c r="E26" s="49" t="s">
        <v>56</v>
      </c>
      <c r="F26" s="50">
        <v>2.5</v>
      </c>
      <c r="G26" s="51"/>
      <c r="H26" s="52"/>
      <c r="I26" s="53"/>
      <c r="J26" s="54"/>
      <c r="K26" s="55"/>
      <c r="L26" s="56"/>
      <c r="M26" s="57"/>
      <c r="N26" s="58"/>
      <c r="O26" s="59"/>
      <c r="P26" s="60">
        <v>2</v>
      </c>
      <c r="Q26" s="61"/>
      <c r="R26" s="62"/>
      <c r="S26" s="63"/>
      <c r="T26" s="51">
        <f t="shared" si="2"/>
        <v>2</v>
      </c>
      <c r="U26" s="64">
        <v>0</v>
      </c>
      <c r="V26" s="65">
        <f t="shared" si="3"/>
        <v>0</v>
      </c>
    </row>
    <row r="27" spans="1:22" ht="35.25" x14ac:dyDescent="0.25">
      <c r="A27" s="47" t="s">
        <v>23</v>
      </c>
      <c r="B27" s="47">
        <v>8</v>
      </c>
      <c r="C27" s="48" t="s">
        <v>151</v>
      </c>
      <c r="D27" s="48" t="s">
        <v>152</v>
      </c>
      <c r="E27" s="49" t="s">
        <v>56</v>
      </c>
      <c r="F27" s="50">
        <v>1</v>
      </c>
      <c r="G27" s="51"/>
      <c r="H27" s="52"/>
      <c r="I27" s="53"/>
      <c r="J27" s="54"/>
      <c r="K27" s="55"/>
      <c r="L27" s="56"/>
      <c r="M27" s="57"/>
      <c r="N27" s="58"/>
      <c r="O27" s="59"/>
      <c r="P27" s="60">
        <v>1</v>
      </c>
      <c r="Q27" s="61"/>
      <c r="R27" s="62"/>
      <c r="S27" s="63"/>
      <c r="T27" s="51">
        <f t="shared" si="2"/>
        <v>1</v>
      </c>
      <c r="U27" s="64">
        <v>0</v>
      </c>
      <c r="V27" s="65">
        <f t="shared" si="3"/>
        <v>0</v>
      </c>
    </row>
    <row r="28" spans="1:22" s="132" customFormat="1" ht="15.75" thickBot="1" x14ac:dyDescent="0.3">
      <c r="A28" s="145" t="s">
        <v>34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7"/>
      <c r="V28" s="117">
        <f>SUBTOTAL(9,V20:V27)</f>
        <v>0</v>
      </c>
    </row>
    <row r="29" spans="1:22" ht="19.5" thickBot="1" x14ac:dyDescent="0.35">
      <c r="A29" s="112" t="s">
        <v>24</v>
      </c>
      <c r="B29" s="44"/>
      <c r="C29" s="45" t="s">
        <v>64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6"/>
    </row>
    <row r="30" spans="1:22" ht="30" x14ac:dyDescent="0.25">
      <c r="A30" s="47" t="s">
        <v>24</v>
      </c>
      <c r="B30" s="47">
        <v>1</v>
      </c>
      <c r="C30" s="48" t="s">
        <v>113</v>
      </c>
      <c r="D30" s="48" t="s">
        <v>137</v>
      </c>
      <c r="E30" s="49" t="s">
        <v>56</v>
      </c>
      <c r="F30" s="50">
        <v>1</v>
      </c>
      <c r="G30" s="51" t="s">
        <v>138</v>
      </c>
      <c r="H30" s="52">
        <f>'[1]ExSIM (Matějovič)'!H74</f>
        <v>0</v>
      </c>
      <c r="I30" s="53">
        <f>'[1]AbRE (Hrabák)'!H74</f>
        <v>0</v>
      </c>
      <c r="J30" s="54">
        <f>'[1]VITL (Reischig)'!H74</f>
        <v>0</v>
      </c>
      <c r="K30" s="55">
        <f>'[1]KvSI (Štengl)'!H74</f>
        <v>0</v>
      </c>
      <c r="L30" s="56">
        <f>'[1]CNS SI (Ježek)'!H74</f>
        <v>0</v>
      </c>
      <c r="M30" s="57">
        <f>'[1]CNS SI (Cendelín)'!H74</f>
        <v>0</v>
      </c>
      <c r="N30" s="58">
        <f>'[1]M SI (Kuncová)'!H74</f>
        <v>0</v>
      </c>
      <c r="O30" s="59">
        <f>'[1]BR S I (Vištejnová)'!H74</f>
        <v>0</v>
      </c>
      <c r="P30" s="60">
        <f>'[1]KH (Tonar)'!H74</f>
        <v>0</v>
      </c>
      <c r="Q30" s="61">
        <f>'[1]ChZ (Klein)'!H74</f>
        <v>0</v>
      </c>
      <c r="R30" s="62">
        <f>'[1]PtL (Mareš)'!H74</f>
        <v>0</v>
      </c>
      <c r="S30" s="63">
        <v>4</v>
      </c>
      <c r="T30" s="51">
        <f>SUM(H30:S30)</f>
        <v>4</v>
      </c>
      <c r="U30" s="64">
        <v>0</v>
      </c>
      <c r="V30" s="65">
        <f t="shared" ref="V30:V36" si="4">T30*U30</f>
        <v>0</v>
      </c>
    </row>
    <row r="31" spans="1:22" ht="30" x14ac:dyDescent="0.25">
      <c r="A31" s="47" t="s">
        <v>24</v>
      </c>
      <c r="B31" s="47">
        <v>2</v>
      </c>
      <c r="C31" s="48" t="s">
        <v>130</v>
      </c>
      <c r="D31" s="48" t="s">
        <v>137</v>
      </c>
      <c r="E31" s="49" t="s">
        <v>56</v>
      </c>
      <c r="F31" s="50">
        <v>1</v>
      </c>
      <c r="G31" s="51" t="s">
        <v>139</v>
      </c>
      <c r="H31" s="52">
        <f>'[1]ExSIM (Matějovič)'!H75</f>
        <v>0</v>
      </c>
      <c r="I31" s="53">
        <f>'[1]AbRE (Hrabák)'!H75</f>
        <v>0</v>
      </c>
      <c r="J31" s="54">
        <f>'[1]VITL (Reischig)'!H75</f>
        <v>0</v>
      </c>
      <c r="K31" s="55">
        <f>'[1]KvSI (Štengl)'!H75</f>
        <v>0</v>
      </c>
      <c r="L31" s="56">
        <f>'[1]CNS SI (Ježek)'!H75</f>
        <v>0</v>
      </c>
      <c r="M31" s="57">
        <f>'[1]CNS SI (Cendelín)'!H75</f>
        <v>0</v>
      </c>
      <c r="N31" s="58">
        <f>'[1]M SI (Kuncová)'!H75</f>
        <v>0</v>
      </c>
      <c r="O31" s="59">
        <f>'[1]BR S I (Vištejnová)'!H75</f>
        <v>0</v>
      </c>
      <c r="P31" s="60">
        <f>'[1]KH (Tonar)'!H75</f>
        <v>0</v>
      </c>
      <c r="Q31" s="61">
        <f>'[1]ChZ (Klein)'!H75</f>
        <v>0</v>
      </c>
      <c r="R31" s="62">
        <f>'[1]PtL (Mareš)'!H75</f>
        <v>0</v>
      </c>
      <c r="S31" s="63">
        <v>4</v>
      </c>
      <c r="T31" s="51">
        <f t="shared" ref="T31:T36" si="5">SUM(H31:S31)</f>
        <v>4</v>
      </c>
      <c r="U31" s="64">
        <v>0</v>
      </c>
      <c r="V31" s="65">
        <f t="shared" si="4"/>
        <v>0</v>
      </c>
    </row>
    <row r="32" spans="1:22" s="40" customFormat="1" x14ac:dyDescent="0.25">
      <c r="A32" s="47" t="s">
        <v>24</v>
      </c>
      <c r="B32" s="47">
        <v>3</v>
      </c>
      <c r="C32" s="48" t="s">
        <v>169</v>
      </c>
      <c r="D32" s="48" t="s">
        <v>141</v>
      </c>
      <c r="E32" s="137" t="s">
        <v>58</v>
      </c>
      <c r="F32" s="50">
        <v>100</v>
      </c>
      <c r="G32" s="51"/>
      <c r="H32" s="52">
        <f>'[1]ExSIM (Matějovič)'!H78</f>
        <v>0</v>
      </c>
      <c r="I32" s="53">
        <f>'[1]AbRE (Hrabák)'!H78</f>
        <v>0</v>
      </c>
      <c r="J32" s="54">
        <f>'[1]VITL (Reischig)'!H78</f>
        <v>0</v>
      </c>
      <c r="K32" s="55">
        <f>'[1]KvSI (Štengl)'!H78</f>
        <v>0</v>
      </c>
      <c r="L32" s="56">
        <f>'[1]CNS SI (Ježek)'!H78</f>
        <v>0</v>
      </c>
      <c r="M32" s="57">
        <f>'[1]CNS SI (Cendelín)'!H78</f>
        <v>0</v>
      </c>
      <c r="N32" s="58">
        <f>'[1]M SI (Kuncová)'!H78</f>
        <v>0</v>
      </c>
      <c r="O32" s="59">
        <f>'[1]BR S I (Vištejnová)'!H78</f>
        <v>0</v>
      </c>
      <c r="P32" s="60">
        <f>'[1]KH (Tonar)'!H78</f>
        <v>0</v>
      </c>
      <c r="Q32" s="61">
        <f>'[1]ChZ (Klein)'!H78</f>
        <v>0</v>
      </c>
      <c r="R32" s="62">
        <v>1</v>
      </c>
      <c r="S32" s="63">
        <v>0</v>
      </c>
      <c r="T32" s="51">
        <f t="shared" si="5"/>
        <v>1</v>
      </c>
      <c r="U32" s="64">
        <v>0</v>
      </c>
      <c r="V32" s="65">
        <f t="shared" si="4"/>
        <v>0</v>
      </c>
    </row>
    <row r="33" spans="1:22" s="40" customFormat="1" ht="30" x14ac:dyDescent="0.25">
      <c r="A33" s="47" t="s">
        <v>24</v>
      </c>
      <c r="B33" s="47">
        <v>4</v>
      </c>
      <c r="C33" s="48" t="s">
        <v>114</v>
      </c>
      <c r="D33" s="48" t="s">
        <v>140</v>
      </c>
      <c r="E33" s="49" t="s">
        <v>56</v>
      </c>
      <c r="F33" s="50">
        <v>2.5</v>
      </c>
      <c r="G33" s="51" t="s">
        <v>138</v>
      </c>
      <c r="H33" s="52">
        <f>'[1]ExSIM (Matějovič)'!H79</f>
        <v>0</v>
      </c>
      <c r="I33" s="53">
        <f>'[1]AbRE (Hrabák)'!H79</f>
        <v>0</v>
      </c>
      <c r="J33" s="54">
        <f>'[1]VITL (Reischig)'!H79</f>
        <v>0</v>
      </c>
      <c r="K33" s="55">
        <f>'[1]KvSI (Štengl)'!H79</f>
        <v>0</v>
      </c>
      <c r="L33" s="56">
        <f>'[1]CNS SI (Ježek)'!H79</f>
        <v>0</v>
      </c>
      <c r="M33" s="57">
        <f>'[1]CNS SI (Cendelín)'!H79</f>
        <v>0</v>
      </c>
      <c r="N33" s="58">
        <f>'[1]M SI (Kuncová)'!H79</f>
        <v>0</v>
      </c>
      <c r="O33" s="59">
        <f>'[1]BR S I (Vištejnová)'!H79</f>
        <v>0</v>
      </c>
      <c r="P33" s="60">
        <f>'[1]KH (Tonar)'!H79</f>
        <v>0</v>
      </c>
      <c r="Q33" s="61">
        <f>'[1]ChZ (Klein)'!H79</f>
        <v>0</v>
      </c>
      <c r="R33" s="62">
        <v>8</v>
      </c>
      <c r="S33" s="63">
        <v>0</v>
      </c>
      <c r="T33" s="51">
        <f t="shared" si="5"/>
        <v>8</v>
      </c>
      <c r="U33" s="64">
        <v>0</v>
      </c>
      <c r="V33" s="65">
        <f t="shared" si="4"/>
        <v>0</v>
      </c>
    </row>
    <row r="34" spans="1:22" x14ac:dyDescent="0.25">
      <c r="A34" s="47" t="s">
        <v>24</v>
      </c>
      <c r="B34" s="47">
        <v>5</v>
      </c>
      <c r="C34" s="48" t="s">
        <v>143</v>
      </c>
      <c r="D34" s="48" t="s">
        <v>142</v>
      </c>
      <c r="E34" s="137" t="s">
        <v>58</v>
      </c>
      <c r="F34" s="50">
        <v>100</v>
      </c>
      <c r="G34" s="51" t="s">
        <v>170</v>
      </c>
      <c r="H34" s="52">
        <f>'[1]ExSIM (Matějovič)'!H80</f>
        <v>0</v>
      </c>
      <c r="I34" s="53">
        <v>0</v>
      </c>
      <c r="J34" s="54">
        <f>'[1]VITL (Reischig)'!H80</f>
        <v>0</v>
      </c>
      <c r="K34" s="55">
        <f>'[1]KvSI (Štengl)'!H80</f>
        <v>0</v>
      </c>
      <c r="L34" s="56">
        <f>'[1]CNS SI (Ježek)'!H80</f>
        <v>0</v>
      </c>
      <c r="M34" s="57">
        <f>'[1]CNS SI (Cendelín)'!H80</f>
        <v>0</v>
      </c>
      <c r="N34" s="58">
        <f>'[1]M SI (Kuncová)'!H80</f>
        <v>0</v>
      </c>
      <c r="O34" s="59">
        <f>'[1]BR S I (Vištejnová)'!H80</f>
        <v>0</v>
      </c>
      <c r="P34" s="60">
        <f>'[1]KH (Tonar)'!H80</f>
        <v>0</v>
      </c>
      <c r="Q34" s="61">
        <f>'[1]ChZ (Klein)'!H80</f>
        <v>0</v>
      </c>
      <c r="R34" s="62">
        <v>1</v>
      </c>
      <c r="S34" s="63">
        <v>0</v>
      </c>
      <c r="T34" s="51">
        <f t="shared" si="5"/>
        <v>1</v>
      </c>
      <c r="U34" s="64">
        <v>0</v>
      </c>
      <c r="V34" s="65">
        <f t="shared" si="4"/>
        <v>0</v>
      </c>
    </row>
    <row r="35" spans="1:22" ht="15" customHeight="1" x14ac:dyDescent="0.25">
      <c r="A35" s="47" t="s">
        <v>24</v>
      </c>
      <c r="B35" s="47">
        <v>6</v>
      </c>
      <c r="C35" s="48" t="s">
        <v>168</v>
      </c>
      <c r="D35" s="48" t="s">
        <v>144</v>
      </c>
      <c r="E35" s="137" t="s">
        <v>58</v>
      </c>
      <c r="F35" s="50">
        <v>100</v>
      </c>
      <c r="G35" s="51"/>
      <c r="H35" s="52">
        <f>'[1]ExSIM (Matějovič)'!H81</f>
        <v>0</v>
      </c>
      <c r="I35" s="53">
        <f>'[1]AbRE (Hrabák)'!H81</f>
        <v>0</v>
      </c>
      <c r="J35" s="54">
        <f>'[1]VITL (Reischig)'!H81</f>
        <v>0</v>
      </c>
      <c r="K35" s="55">
        <f>'[1]KvSI (Štengl)'!H81</f>
        <v>0</v>
      </c>
      <c r="L35" s="56">
        <f>'[1]CNS SI (Ježek)'!H81</f>
        <v>0</v>
      </c>
      <c r="M35" s="57">
        <f>'[1]CNS SI (Cendelín)'!H81</f>
        <v>0</v>
      </c>
      <c r="N35" s="58">
        <f>'[1]M SI (Kuncová)'!H81</f>
        <v>0</v>
      </c>
      <c r="O35" s="59">
        <f>'[1]BR S I (Vištejnová)'!H81</f>
        <v>0</v>
      </c>
      <c r="P35" s="60">
        <f>'[1]KH (Tonar)'!H81</f>
        <v>0</v>
      </c>
      <c r="Q35" s="61">
        <f>'[1]ChZ (Klein)'!H81</f>
        <v>0</v>
      </c>
      <c r="R35" s="62">
        <v>1</v>
      </c>
      <c r="S35" s="63">
        <v>0</v>
      </c>
      <c r="T35" s="51">
        <f t="shared" si="5"/>
        <v>1</v>
      </c>
      <c r="U35" s="64">
        <v>0</v>
      </c>
      <c r="V35" s="65">
        <f t="shared" si="4"/>
        <v>0</v>
      </c>
    </row>
    <row r="36" spans="1:22" x14ac:dyDescent="0.25">
      <c r="A36" s="47" t="s">
        <v>24</v>
      </c>
      <c r="B36" s="47">
        <v>7</v>
      </c>
      <c r="C36" s="66" t="s">
        <v>69</v>
      </c>
      <c r="D36" s="48" t="s">
        <v>145</v>
      </c>
      <c r="E36" s="137" t="s">
        <v>59</v>
      </c>
      <c r="F36" s="50">
        <v>5</v>
      </c>
      <c r="G36" s="51"/>
      <c r="H36" s="52">
        <f>'[1]ExSIM (Matějovič)'!H82</f>
        <v>0</v>
      </c>
      <c r="I36" s="53">
        <v>0</v>
      </c>
      <c r="J36" s="54">
        <f>'[1]VITL (Reischig)'!H82</f>
        <v>0</v>
      </c>
      <c r="K36" s="55">
        <f>'[1]KvSI (Štengl)'!H82</f>
        <v>0</v>
      </c>
      <c r="L36" s="56">
        <f>'[1]CNS SI (Ježek)'!H82</f>
        <v>0</v>
      </c>
      <c r="M36" s="57">
        <f>'[1]CNS SI (Cendelín)'!H82</f>
        <v>0</v>
      </c>
      <c r="N36" s="58">
        <f>'[1]M SI (Kuncová)'!H82</f>
        <v>0</v>
      </c>
      <c r="O36" s="59">
        <f>'[1]BR S I (Vištejnová)'!H82</f>
        <v>0</v>
      </c>
      <c r="P36" s="60">
        <f>'[1]KH (Tonar)'!H82</f>
        <v>0</v>
      </c>
      <c r="Q36" s="61">
        <f>'[1]ChZ (Klein)'!H82</f>
        <v>0</v>
      </c>
      <c r="R36" s="62">
        <v>1</v>
      </c>
      <c r="S36" s="63">
        <v>0</v>
      </c>
      <c r="T36" s="51">
        <f t="shared" si="5"/>
        <v>1</v>
      </c>
      <c r="U36" s="64">
        <v>0</v>
      </c>
      <c r="V36" s="65">
        <f t="shared" si="4"/>
        <v>0</v>
      </c>
    </row>
    <row r="37" spans="1:22" s="132" customFormat="1" ht="15.75" thickBot="1" x14ac:dyDescent="0.3">
      <c r="A37" s="145" t="s">
        <v>128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7"/>
      <c r="V37" s="117">
        <f>SUBTOTAL(9,V30:V36)</f>
        <v>0</v>
      </c>
    </row>
    <row r="38" spans="1:22" ht="19.5" thickBot="1" x14ac:dyDescent="0.35">
      <c r="A38" s="39" t="s">
        <v>109</v>
      </c>
      <c r="B38" s="8"/>
      <c r="C38" s="41" t="s">
        <v>66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22"/>
    </row>
    <row r="39" spans="1:22" ht="15.75" thickBot="1" x14ac:dyDescent="0.3">
      <c r="A39" s="4" t="s">
        <v>25</v>
      </c>
      <c r="B39" s="4">
        <v>1</v>
      </c>
      <c r="C39" s="85" t="s">
        <v>98</v>
      </c>
      <c r="D39" s="89" t="s">
        <v>99</v>
      </c>
      <c r="E39" s="86" t="s">
        <v>65</v>
      </c>
      <c r="F39" s="87">
        <v>200</v>
      </c>
      <c r="G39" s="88" t="s">
        <v>42</v>
      </c>
      <c r="H39" s="73">
        <f>'[1]ExSIM (Matějovič)'!G128</f>
        <v>0</v>
      </c>
      <c r="I39" s="74">
        <f>'[1]AbRE (Hrabák)'!G128</f>
        <v>0</v>
      </c>
      <c r="J39" s="75">
        <f>'[1]VITL (Reischig)'!G128</f>
        <v>0</v>
      </c>
      <c r="K39" s="76">
        <f>'[1]KvSI (Štengl)'!G128</f>
        <v>0</v>
      </c>
      <c r="L39" s="77">
        <f>'[1]CNS SI (Ježek)'!G128</f>
        <v>0</v>
      </c>
      <c r="M39" s="78">
        <f>'[1]CNS SI (Cendelín)'!G128</f>
        <v>0</v>
      </c>
      <c r="N39" s="79">
        <f>'[1]M SI (Kuncová)'!G128</f>
        <v>0</v>
      </c>
      <c r="O39" s="80">
        <v>1</v>
      </c>
      <c r="P39" s="81">
        <f>'[1]KH (Tonar)'!G128</f>
        <v>0</v>
      </c>
      <c r="Q39" s="82">
        <f>'[1]ChZ (Klein)'!G128</f>
        <v>0</v>
      </c>
      <c r="R39" s="83">
        <f>'[1]PtL (Mareš)'!G128</f>
        <v>0</v>
      </c>
      <c r="S39" s="84">
        <f>'[1]BchL (Racek)'!G128</f>
        <v>0</v>
      </c>
      <c r="T39" s="70">
        <f t="shared" ref="T39:T40" si="6">SUM(H39:S39)</f>
        <v>1</v>
      </c>
      <c r="U39" s="71">
        <v>0</v>
      </c>
      <c r="V39" s="72">
        <f>T39*U39</f>
        <v>0</v>
      </c>
    </row>
    <row r="40" spans="1:22" ht="15.75" thickBot="1" x14ac:dyDescent="0.3">
      <c r="A40" s="4" t="s">
        <v>25</v>
      </c>
      <c r="B40" s="4">
        <v>2</v>
      </c>
      <c r="C40" s="85" t="s">
        <v>100</v>
      </c>
      <c r="D40" s="89" t="s">
        <v>101</v>
      </c>
      <c r="E40" s="86" t="s">
        <v>41</v>
      </c>
      <c r="F40" s="87">
        <v>5</v>
      </c>
      <c r="G40" s="88" t="s">
        <v>42</v>
      </c>
      <c r="H40" s="73"/>
      <c r="I40" s="74"/>
      <c r="J40" s="75"/>
      <c r="K40" s="76"/>
      <c r="L40" s="77"/>
      <c r="M40" s="78"/>
      <c r="N40" s="79"/>
      <c r="O40" s="80">
        <v>5</v>
      </c>
      <c r="P40" s="81"/>
      <c r="Q40" s="82"/>
      <c r="R40" s="83"/>
      <c r="S40" s="84"/>
      <c r="T40" s="70">
        <f t="shared" si="6"/>
        <v>5</v>
      </c>
      <c r="U40" s="71">
        <v>0</v>
      </c>
      <c r="V40" s="72">
        <f>T40*U40</f>
        <v>0</v>
      </c>
    </row>
    <row r="41" spans="1:22" s="132" customFormat="1" ht="15.75" thickBot="1" x14ac:dyDescent="0.3">
      <c r="A41" s="145" t="s">
        <v>127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7"/>
      <c r="V41" s="117">
        <f>SUBTOTAL(9,V39:V40)</f>
        <v>0</v>
      </c>
    </row>
    <row r="42" spans="1:22" s="67" customFormat="1" ht="19.5" thickBot="1" x14ac:dyDescent="0.35">
      <c r="A42" s="112" t="s">
        <v>97</v>
      </c>
      <c r="B42" s="44"/>
      <c r="C42" s="45" t="s">
        <v>75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/>
    </row>
    <row r="43" spans="1:22" s="67" customFormat="1" x14ac:dyDescent="0.25">
      <c r="A43" s="47" t="s">
        <v>97</v>
      </c>
      <c r="B43" s="47">
        <v>1</v>
      </c>
      <c r="C43" s="48" t="s">
        <v>131</v>
      </c>
      <c r="D43" s="48"/>
      <c r="E43" s="49" t="s">
        <v>26</v>
      </c>
      <c r="F43" s="50">
        <v>100</v>
      </c>
      <c r="G43" s="51"/>
      <c r="H43" s="52">
        <v>2</v>
      </c>
      <c r="I43" s="53">
        <f>'[1]AbRE (Hrabák)'!H157</f>
        <v>0</v>
      </c>
      <c r="J43" s="54">
        <f>'[1]VITL (Reischig)'!H157</f>
        <v>0</v>
      </c>
      <c r="K43" s="55">
        <f>'[1]KvSI (Štengl)'!H157</f>
        <v>0</v>
      </c>
      <c r="L43" s="56">
        <f>'[1]CNS SI (Ježek)'!H157</f>
        <v>0</v>
      </c>
      <c r="M43" s="57">
        <f>'[1]CNS SI (Cendelín)'!H157</f>
        <v>0</v>
      </c>
      <c r="N43" s="58">
        <f>'[1]M SI (Kuncová)'!H157</f>
        <v>0</v>
      </c>
      <c r="O43" s="59">
        <f>'[1]BR S I (Vištejnová)'!H157</f>
        <v>0</v>
      </c>
      <c r="P43" s="60">
        <f>'[1]KH (Tonar)'!H157</f>
        <v>0</v>
      </c>
      <c r="Q43" s="61">
        <f>'[1]ChZ (Klein)'!H157</f>
        <v>0</v>
      </c>
      <c r="R43" s="62">
        <f>'[1]PtL (Mareš)'!H157</f>
        <v>0</v>
      </c>
      <c r="S43" s="63">
        <f>'[1]BchL (Racek)'!H157</f>
        <v>0</v>
      </c>
      <c r="T43" s="51">
        <f>SUM(H43:S43)</f>
        <v>2</v>
      </c>
      <c r="U43" s="64">
        <v>0</v>
      </c>
      <c r="V43" s="65">
        <f>T43*U43</f>
        <v>0</v>
      </c>
    </row>
    <row r="44" spans="1:22" s="67" customFormat="1" ht="30" x14ac:dyDescent="0.25">
      <c r="A44" s="47" t="s">
        <v>97</v>
      </c>
      <c r="B44" s="47">
        <v>2</v>
      </c>
      <c r="C44" s="48" t="s">
        <v>74</v>
      </c>
      <c r="D44" s="48" t="s">
        <v>73</v>
      </c>
      <c r="E44" s="49" t="s">
        <v>26</v>
      </c>
      <c r="F44" s="50">
        <v>100</v>
      </c>
      <c r="G44" s="51" t="s">
        <v>42</v>
      </c>
      <c r="H44" s="52">
        <v>1</v>
      </c>
      <c r="I44" s="53">
        <f>'[1]AbRE (Hrabák)'!H158</f>
        <v>0</v>
      </c>
      <c r="J44" s="54">
        <f>'[1]VITL (Reischig)'!H158</f>
        <v>0</v>
      </c>
      <c r="K44" s="55">
        <f>'[1]KvSI (Štengl)'!H158</f>
        <v>0</v>
      </c>
      <c r="L44" s="56">
        <f>'[1]CNS SI (Ježek)'!H158</f>
        <v>0</v>
      </c>
      <c r="M44" s="57">
        <f>'[1]CNS SI (Cendelín)'!H158</f>
        <v>0</v>
      </c>
      <c r="N44" s="58">
        <f>'[1]M SI (Kuncová)'!H158</f>
        <v>0</v>
      </c>
      <c r="O44" s="59">
        <f>'[1]BR S I (Vištejnová)'!H158</f>
        <v>0</v>
      </c>
      <c r="P44" s="60">
        <f>'[1]KH (Tonar)'!H158</f>
        <v>0</v>
      </c>
      <c r="Q44" s="61">
        <f>'[1]ChZ (Klein)'!H158</f>
        <v>0</v>
      </c>
      <c r="R44" s="62">
        <f>'[1]PtL (Mareš)'!H158</f>
        <v>0</v>
      </c>
      <c r="S44" s="63">
        <f>'[1]BchL (Racek)'!H158</f>
        <v>0</v>
      </c>
      <c r="T44" s="51">
        <f>SUM(H44:S44)</f>
        <v>1</v>
      </c>
      <c r="U44" s="64">
        <v>0</v>
      </c>
      <c r="V44" s="65">
        <f>T44*U44</f>
        <v>0</v>
      </c>
    </row>
    <row r="45" spans="1:22" s="67" customFormat="1" x14ac:dyDescent="0.25">
      <c r="A45" s="47" t="s">
        <v>97</v>
      </c>
      <c r="B45" s="47">
        <v>3</v>
      </c>
      <c r="C45" s="133" t="s">
        <v>72</v>
      </c>
      <c r="D45" s="66">
        <v>702216522</v>
      </c>
      <c r="E45" s="49" t="s">
        <v>1</v>
      </c>
      <c r="F45" s="50">
        <v>50</v>
      </c>
      <c r="G45" s="51"/>
      <c r="H45" s="52">
        <v>2</v>
      </c>
      <c r="I45" s="53">
        <f>'[1]AbRE (Hrabák)'!H388</f>
        <v>0</v>
      </c>
      <c r="J45" s="54">
        <f>'[1]VITL (Reischig)'!H388</f>
        <v>0</v>
      </c>
      <c r="K45" s="55">
        <f>'[1]KvSI (Štengl)'!H388</f>
        <v>0</v>
      </c>
      <c r="L45" s="56">
        <f>'[1]CNS SI (Ježek)'!H388</f>
        <v>0</v>
      </c>
      <c r="M45" s="57">
        <f>'[1]CNS SI (Cendelín)'!H388</f>
        <v>0</v>
      </c>
      <c r="N45" s="58">
        <f>'[1]M SI (Kuncová)'!H388</f>
        <v>0</v>
      </c>
      <c r="O45" s="59">
        <f>'[1]BR S I (Vištejnová)'!H388</f>
        <v>0</v>
      </c>
      <c r="P45" s="60">
        <f>'[1]KH (Tonar)'!H388</f>
        <v>0</v>
      </c>
      <c r="Q45" s="61">
        <f>'[1]ChZ (Klein)'!H388</f>
        <v>0</v>
      </c>
      <c r="R45" s="62">
        <f>'[1]PtL (Mareš)'!H388</f>
        <v>0</v>
      </c>
      <c r="S45" s="63">
        <f>'[1]BchL (Racek)'!H388</f>
        <v>0</v>
      </c>
      <c r="T45" s="51">
        <f>SUM(H45:S45)</f>
        <v>2</v>
      </c>
      <c r="U45" s="64">
        <v>0</v>
      </c>
      <c r="V45" s="65">
        <f>T45*U45</f>
        <v>0</v>
      </c>
    </row>
    <row r="46" spans="1:22" s="67" customFormat="1" x14ac:dyDescent="0.25">
      <c r="A46" s="47" t="s">
        <v>97</v>
      </c>
      <c r="B46" s="47">
        <v>4</v>
      </c>
      <c r="C46" s="90" t="s">
        <v>102</v>
      </c>
      <c r="D46" s="90"/>
      <c r="E46" s="91" t="s">
        <v>26</v>
      </c>
      <c r="F46" s="92">
        <v>100</v>
      </c>
      <c r="G46" s="93"/>
      <c r="H46" s="94"/>
      <c r="I46" s="95"/>
      <c r="J46" s="96"/>
      <c r="K46" s="97"/>
      <c r="L46" s="98"/>
      <c r="M46" s="99"/>
      <c r="N46" s="100"/>
      <c r="O46" s="101">
        <v>5</v>
      </c>
      <c r="P46" s="102"/>
      <c r="Q46" s="103"/>
      <c r="R46" s="104"/>
      <c r="S46" s="105"/>
      <c r="T46" s="51">
        <f>SUM(H46:S46)</f>
        <v>5</v>
      </c>
      <c r="U46" s="106">
        <v>0</v>
      </c>
      <c r="V46" s="65">
        <f>T46*U46</f>
        <v>0</v>
      </c>
    </row>
    <row r="47" spans="1:22" s="132" customFormat="1" ht="15.75" thickBot="1" x14ac:dyDescent="0.3">
      <c r="A47" s="145" t="s">
        <v>126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7"/>
      <c r="V47" s="117">
        <f>SUBTOTAL(9,V43:V46)</f>
        <v>0</v>
      </c>
    </row>
    <row r="48" spans="1:22" s="67" customFormat="1" ht="19.5" thickBot="1" x14ac:dyDescent="0.35">
      <c r="A48" s="43" t="s">
        <v>27</v>
      </c>
      <c r="B48" s="44"/>
      <c r="C48" s="45" t="s">
        <v>103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/>
    </row>
    <row r="49" spans="1:22" s="67" customFormat="1" x14ac:dyDescent="0.25">
      <c r="A49" s="47" t="s">
        <v>27</v>
      </c>
      <c r="B49" s="47">
        <v>1</v>
      </c>
      <c r="C49" s="48" t="s">
        <v>71</v>
      </c>
      <c r="D49" s="48"/>
      <c r="E49" s="49" t="s">
        <v>112</v>
      </c>
      <c r="F49" s="50">
        <v>100</v>
      </c>
      <c r="G49" s="51"/>
      <c r="H49" s="52">
        <f>'[1]ExSIM (Matějovič)'!H220</f>
        <v>0</v>
      </c>
      <c r="I49" s="53">
        <f>'[1]AbRE (Hrabák)'!H220</f>
        <v>0</v>
      </c>
      <c r="J49" s="54">
        <f>'[1]VITL (Reischig)'!H220</f>
        <v>0</v>
      </c>
      <c r="K49" s="55">
        <f>'[1]KvSI (Štengl)'!H220</f>
        <v>0</v>
      </c>
      <c r="L49" s="56">
        <f>'[1]CNS SI (Ježek)'!H220</f>
        <v>0</v>
      </c>
      <c r="M49" s="57">
        <f>'[1]CNS SI (Cendelín)'!H220</f>
        <v>0</v>
      </c>
      <c r="N49" s="58">
        <f>'[1]M SI (Kuncová)'!H220</f>
        <v>0</v>
      </c>
      <c r="O49" s="59">
        <f>'[1]BR S I (Vištejnová)'!H220</f>
        <v>0</v>
      </c>
      <c r="P49" s="60">
        <f>'[1]KH (Tonar)'!H220</f>
        <v>0</v>
      </c>
      <c r="Q49" s="61">
        <v>40</v>
      </c>
      <c r="R49" s="62">
        <f>'[1]PtL (Mareš)'!H220</f>
        <v>0</v>
      </c>
      <c r="S49" s="63">
        <f>'[1]BchL (Racek)'!H220</f>
        <v>0</v>
      </c>
      <c r="T49" s="51">
        <f t="shared" ref="T49:T54" si="7">SUM(H49:S49)</f>
        <v>40</v>
      </c>
      <c r="U49" s="68">
        <v>0</v>
      </c>
      <c r="V49" s="65">
        <f t="shared" ref="V49:V54" si="8">T49*U49</f>
        <v>0</v>
      </c>
    </row>
    <row r="50" spans="1:22" s="67" customFormat="1" ht="24" x14ac:dyDescent="0.25">
      <c r="A50" s="47" t="s">
        <v>27</v>
      </c>
      <c r="B50" s="47">
        <v>2</v>
      </c>
      <c r="C50" s="48" t="s">
        <v>104</v>
      </c>
      <c r="D50" s="107"/>
      <c r="E50" s="49" t="s">
        <v>1</v>
      </c>
      <c r="F50" s="50">
        <v>1</v>
      </c>
      <c r="G50" s="51"/>
      <c r="H50" s="52">
        <f>'[1]ExSIM (Matějovič)'!H226</f>
        <v>0</v>
      </c>
      <c r="I50" s="53">
        <f>'[1]AbRE (Hrabák)'!H226</f>
        <v>0</v>
      </c>
      <c r="J50" s="54">
        <f>'[1]VITL (Reischig)'!H226</f>
        <v>0</v>
      </c>
      <c r="K50" s="55">
        <f>'[1]KvSI (Štengl)'!H226</f>
        <v>0</v>
      </c>
      <c r="L50" s="56">
        <f>'[1]CNS SI (Ježek)'!H226</f>
        <v>0</v>
      </c>
      <c r="M50" s="57">
        <f>'[1]CNS SI (Cendelín)'!H226</f>
        <v>0</v>
      </c>
      <c r="N50" s="58">
        <f>'[1]M SI (Kuncová)'!H226</f>
        <v>0</v>
      </c>
      <c r="O50" s="59">
        <f>'[1]BR S I (Vištejnová)'!H226</f>
        <v>0</v>
      </c>
      <c r="P50" s="60">
        <f>'[1]KH (Tonar)'!H226</f>
        <v>0</v>
      </c>
      <c r="Q50" s="61">
        <v>1000</v>
      </c>
      <c r="R50" s="62">
        <f>'[1]PtL (Mareš)'!H226</f>
        <v>0</v>
      </c>
      <c r="S50" s="63">
        <f>'[1]BchL (Racek)'!H226</f>
        <v>0</v>
      </c>
      <c r="T50" s="51">
        <f t="shared" si="7"/>
        <v>1000</v>
      </c>
      <c r="U50" s="64">
        <v>0</v>
      </c>
      <c r="V50" s="65">
        <f t="shared" si="8"/>
        <v>0</v>
      </c>
    </row>
    <row r="51" spans="1:22" s="67" customFormat="1" ht="24" x14ac:dyDescent="0.25">
      <c r="A51" s="47" t="s">
        <v>27</v>
      </c>
      <c r="B51" s="47">
        <v>3</v>
      </c>
      <c r="C51" s="48" t="s">
        <v>105</v>
      </c>
      <c r="D51" s="107"/>
      <c r="E51" s="49" t="s">
        <v>1</v>
      </c>
      <c r="F51" s="50">
        <v>1</v>
      </c>
      <c r="G51" s="51"/>
      <c r="H51" s="52">
        <f>'[1]ExSIM (Matějovič)'!H227</f>
        <v>0</v>
      </c>
      <c r="I51" s="53">
        <f>'[1]AbRE (Hrabák)'!H227</f>
        <v>0</v>
      </c>
      <c r="J51" s="54">
        <f>'[1]VITL (Reischig)'!H227</f>
        <v>0</v>
      </c>
      <c r="K51" s="55">
        <f>'[1]KvSI (Štengl)'!H227</f>
        <v>0</v>
      </c>
      <c r="L51" s="56">
        <f>'[1]CNS SI (Ježek)'!H227</f>
        <v>0</v>
      </c>
      <c r="M51" s="57">
        <f>'[1]CNS SI (Cendelín)'!H227</f>
        <v>0</v>
      </c>
      <c r="N51" s="58">
        <f>'[1]M SI (Kuncová)'!H227</f>
        <v>0</v>
      </c>
      <c r="O51" s="59">
        <f>'[1]BR S I (Vištejnová)'!H227</f>
        <v>0</v>
      </c>
      <c r="P51" s="60">
        <f>'[1]KH (Tonar)'!H227</f>
        <v>0</v>
      </c>
      <c r="Q51" s="61">
        <v>1000</v>
      </c>
      <c r="R51" s="62">
        <f>'[1]PtL (Mareš)'!H227</f>
        <v>0</v>
      </c>
      <c r="S51" s="63">
        <f>'[1]BchL (Racek)'!H227</f>
        <v>0</v>
      </c>
      <c r="T51" s="51">
        <f t="shared" si="7"/>
        <v>1000</v>
      </c>
      <c r="U51" s="64">
        <v>0</v>
      </c>
      <c r="V51" s="65">
        <f t="shared" si="8"/>
        <v>0</v>
      </c>
    </row>
    <row r="52" spans="1:22" s="67" customFormat="1" x14ac:dyDescent="0.25">
      <c r="A52" s="47" t="s">
        <v>27</v>
      </c>
      <c r="B52" s="47">
        <v>4</v>
      </c>
      <c r="C52" s="48" t="s">
        <v>70</v>
      </c>
      <c r="D52" s="48"/>
      <c r="E52" s="49" t="s">
        <v>1</v>
      </c>
      <c r="F52" s="50">
        <v>50</v>
      </c>
      <c r="G52" s="51"/>
      <c r="H52" s="52">
        <f>'[1]ExSIM (Matějovič)'!H229</f>
        <v>0</v>
      </c>
      <c r="I52" s="53">
        <f>'[1]AbRE (Hrabák)'!H229</f>
        <v>0</v>
      </c>
      <c r="J52" s="54">
        <f>'[1]VITL (Reischig)'!H229</f>
        <v>0</v>
      </c>
      <c r="K52" s="55">
        <v>4</v>
      </c>
      <c r="L52" s="56">
        <f>'[1]CNS SI (Ježek)'!H229</f>
        <v>0</v>
      </c>
      <c r="M52" s="57">
        <v>5</v>
      </c>
      <c r="N52" s="58">
        <f>'[1]M SI (Kuncová)'!H229</f>
        <v>0</v>
      </c>
      <c r="O52" s="59">
        <f>'[1]BR S I (Vištejnová)'!H229</f>
        <v>0</v>
      </c>
      <c r="P52" s="60">
        <f>'[1]KH (Tonar)'!H229</f>
        <v>0</v>
      </c>
      <c r="Q52" s="61">
        <v>25</v>
      </c>
      <c r="R52" s="62">
        <f>'[1]PtL (Mareš)'!H229</f>
        <v>0</v>
      </c>
      <c r="S52" s="63">
        <f>'[1]BchL (Racek)'!H229</f>
        <v>0</v>
      </c>
      <c r="T52" s="51">
        <f t="shared" si="7"/>
        <v>34</v>
      </c>
      <c r="U52" s="64">
        <v>0</v>
      </c>
      <c r="V52" s="65">
        <f t="shared" si="8"/>
        <v>0</v>
      </c>
    </row>
    <row r="53" spans="1:22" s="67" customFormat="1" x14ac:dyDescent="0.25">
      <c r="A53" s="47" t="s">
        <v>27</v>
      </c>
      <c r="B53" s="47">
        <v>6</v>
      </c>
      <c r="C53" s="66" t="s">
        <v>110</v>
      </c>
      <c r="D53" s="66"/>
      <c r="E53" s="49" t="s">
        <v>26</v>
      </c>
      <c r="F53" s="50">
        <v>100</v>
      </c>
      <c r="G53" s="51"/>
      <c r="H53" s="52">
        <v>0</v>
      </c>
      <c r="I53" s="53">
        <f>'[1]AbRE (Hrabák)'!H421</f>
        <v>0</v>
      </c>
      <c r="J53" s="54">
        <f>'[1]VITL (Reischig)'!H421</f>
        <v>0</v>
      </c>
      <c r="K53" s="55">
        <f>'[1]KvSI (Štengl)'!H421</f>
        <v>0</v>
      </c>
      <c r="L53" s="56">
        <f>'[1]CNS SI (Ježek)'!H421</f>
        <v>0</v>
      </c>
      <c r="M53" s="57">
        <f>'[1]CNS SI (Cendelín)'!H421</f>
        <v>0</v>
      </c>
      <c r="N53" s="58">
        <f>'[1]M SI (Kuncová)'!H421</f>
        <v>0</v>
      </c>
      <c r="O53" s="59">
        <f>'[1]BR S I (Vištejnová)'!H421</f>
        <v>0</v>
      </c>
      <c r="P53" s="60">
        <f>'[1]KH (Tonar)'!H421</f>
        <v>0</v>
      </c>
      <c r="Q53" s="61">
        <v>4</v>
      </c>
      <c r="R53" s="62">
        <f>'[1]PtL (Mareš)'!H421</f>
        <v>0</v>
      </c>
      <c r="S53" s="63">
        <f>'[1]BchL (Racek)'!H421</f>
        <v>0</v>
      </c>
      <c r="T53" s="51">
        <f>SUM(H53:S53)</f>
        <v>4</v>
      </c>
      <c r="U53" s="64">
        <v>0</v>
      </c>
      <c r="V53" s="65">
        <f t="shared" si="8"/>
        <v>0</v>
      </c>
    </row>
    <row r="54" spans="1:22" s="67" customFormat="1" x14ac:dyDescent="0.25">
      <c r="A54" s="47" t="s">
        <v>27</v>
      </c>
      <c r="B54" s="47">
        <v>7</v>
      </c>
      <c r="C54" s="48" t="s">
        <v>111</v>
      </c>
      <c r="D54" s="48"/>
      <c r="E54" s="49" t="s">
        <v>26</v>
      </c>
      <c r="F54" s="50">
        <v>100</v>
      </c>
      <c r="G54" s="51"/>
      <c r="H54" s="52">
        <v>0</v>
      </c>
      <c r="I54" s="53">
        <f>'[1]AbRE (Hrabák)'!H422</f>
        <v>0</v>
      </c>
      <c r="J54" s="54">
        <f>'[1]VITL (Reischig)'!H422</f>
        <v>0</v>
      </c>
      <c r="K54" s="55">
        <f>'[1]KvSI (Štengl)'!H422</f>
        <v>0</v>
      </c>
      <c r="L54" s="56">
        <f>'[1]CNS SI (Ježek)'!H422</f>
        <v>0</v>
      </c>
      <c r="M54" s="57">
        <f>'[1]CNS SI (Cendelín)'!H422</f>
        <v>0</v>
      </c>
      <c r="N54" s="58">
        <f>'[1]M SI (Kuncová)'!H422</f>
        <v>0</v>
      </c>
      <c r="O54" s="59">
        <f>'[1]BR S I (Vištejnová)'!H422</f>
        <v>0</v>
      </c>
      <c r="P54" s="60">
        <f>'[1]KH (Tonar)'!H422</f>
        <v>0</v>
      </c>
      <c r="Q54" s="61">
        <v>4</v>
      </c>
      <c r="R54" s="62">
        <f>'[1]PtL (Mareš)'!H422</f>
        <v>0</v>
      </c>
      <c r="S54" s="63">
        <f>'[1]BchL (Racek)'!H422</f>
        <v>0</v>
      </c>
      <c r="T54" s="51">
        <f t="shared" si="7"/>
        <v>4</v>
      </c>
      <c r="U54" s="64">
        <v>0</v>
      </c>
      <c r="V54" s="65">
        <f t="shared" si="8"/>
        <v>0</v>
      </c>
    </row>
    <row r="55" spans="1:22" s="132" customFormat="1" ht="15.75" thickBot="1" x14ac:dyDescent="0.3">
      <c r="A55" s="145" t="s">
        <v>125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7"/>
      <c r="V55" s="117">
        <f>SUBTOTAL(9,V49:V54)</f>
        <v>0</v>
      </c>
    </row>
    <row r="56" spans="1:22" ht="19.5" thickBot="1" x14ac:dyDescent="0.35">
      <c r="A56" s="108" t="s">
        <v>28</v>
      </c>
      <c r="B56" s="109"/>
      <c r="C56" s="110" t="s">
        <v>77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22"/>
    </row>
    <row r="57" spans="1:22" ht="30" x14ac:dyDescent="0.25">
      <c r="A57" s="47" t="s">
        <v>28</v>
      </c>
      <c r="B57" s="47">
        <v>1</v>
      </c>
      <c r="C57" s="48" t="s">
        <v>78</v>
      </c>
      <c r="D57" s="48" t="s">
        <v>78</v>
      </c>
      <c r="E57" s="49" t="s">
        <v>59</v>
      </c>
      <c r="F57" s="50" t="s">
        <v>79</v>
      </c>
      <c r="G57" s="148" t="s">
        <v>176</v>
      </c>
      <c r="H57" s="52">
        <f>'[1]ExSIM (Matějovič)'!H241</f>
        <v>0</v>
      </c>
      <c r="I57" s="53">
        <f>'[1]AbRE (Hrabák)'!H241</f>
        <v>0</v>
      </c>
      <c r="J57" s="54">
        <f>'[1]VITL (Reischig)'!H241</f>
        <v>0</v>
      </c>
      <c r="K57" s="55">
        <f>'[1]KvSI (Štengl)'!H241</f>
        <v>0</v>
      </c>
      <c r="L57" s="56">
        <f>'[1]CNS SI (Ježek)'!H241</f>
        <v>0</v>
      </c>
      <c r="M57" s="57">
        <v>50</v>
      </c>
      <c r="N57" s="58">
        <f>'[1]M SI (Kuncová)'!H241</f>
        <v>0</v>
      </c>
      <c r="O57" s="59">
        <f>'[1]BR S I (Vištejnová)'!H241</f>
        <v>0</v>
      </c>
      <c r="P57" s="60">
        <f>'[1]KH (Tonar)'!H241</f>
        <v>0</v>
      </c>
      <c r="Q57" s="61">
        <f>'[1]ChZ (Klein)'!H241</f>
        <v>0</v>
      </c>
      <c r="R57" s="62">
        <f>'[1]PtL (Mareš)'!H241</f>
        <v>0</v>
      </c>
      <c r="S57" s="63">
        <f>'[1]BchL (Racek)'!H241</f>
        <v>0</v>
      </c>
      <c r="T57" s="51">
        <f>SUM(H57:S57)</f>
        <v>50</v>
      </c>
      <c r="U57" s="64">
        <v>0</v>
      </c>
      <c r="V57" s="38">
        <f>T57*U57</f>
        <v>0</v>
      </c>
    </row>
    <row r="58" spans="1:22" ht="30" x14ac:dyDescent="0.25">
      <c r="A58" s="47" t="s">
        <v>28</v>
      </c>
      <c r="B58" s="47">
        <v>2</v>
      </c>
      <c r="C58" s="48" t="s">
        <v>80</v>
      </c>
      <c r="D58" s="48" t="s">
        <v>80</v>
      </c>
      <c r="E58" s="49" t="s">
        <v>59</v>
      </c>
      <c r="F58" s="50" t="s">
        <v>79</v>
      </c>
      <c r="G58" s="148" t="s">
        <v>177</v>
      </c>
      <c r="H58" s="52">
        <f>'[1]ExSIM (Matějovič)'!H242</f>
        <v>0</v>
      </c>
      <c r="I58" s="53">
        <f>'[1]AbRE (Hrabák)'!H242</f>
        <v>0</v>
      </c>
      <c r="J58" s="54">
        <f>'[1]VITL (Reischig)'!H242</f>
        <v>0</v>
      </c>
      <c r="K58" s="55">
        <f>'[1]KvSI (Štengl)'!H242</f>
        <v>0</v>
      </c>
      <c r="L58" s="56">
        <f>'[1]CNS SI (Ježek)'!H242</f>
        <v>0</v>
      </c>
      <c r="M58" s="57">
        <v>50</v>
      </c>
      <c r="N58" s="58">
        <f>'[1]M SI (Kuncová)'!H242</f>
        <v>0</v>
      </c>
      <c r="O58" s="59">
        <f>'[1]BR S I (Vištejnová)'!H242</f>
        <v>0</v>
      </c>
      <c r="P58" s="60">
        <f>'[1]KH (Tonar)'!H242</f>
        <v>0</v>
      </c>
      <c r="Q58" s="61">
        <f>'[1]ChZ (Klein)'!H242</f>
        <v>0</v>
      </c>
      <c r="R58" s="62">
        <f>'[1]PtL (Mareš)'!H242</f>
        <v>0</v>
      </c>
      <c r="S58" s="63">
        <f>'[1]BchL (Racek)'!H242</f>
        <v>0</v>
      </c>
      <c r="T58" s="51">
        <f>SUM(H58:S58)</f>
        <v>50</v>
      </c>
      <c r="U58" s="64">
        <v>0</v>
      </c>
      <c r="V58" s="38">
        <f>T58*U58</f>
        <v>0</v>
      </c>
    </row>
    <row r="59" spans="1:22" ht="24" x14ac:dyDescent="0.25">
      <c r="A59" s="47" t="s">
        <v>28</v>
      </c>
      <c r="B59" s="47">
        <v>3</v>
      </c>
      <c r="C59" s="66" t="s">
        <v>81</v>
      </c>
      <c r="D59" s="66" t="s">
        <v>132</v>
      </c>
      <c r="E59" s="49" t="s">
        <v>59</v>
      </c>
      <c r="F59" s="50">
        <v>10</v>
      </c>
      <c r="G59" s="51"/>
      <c r="H59" s="52">
        <f>'[1]ExSIM (Matějovič)'!H239</f>
        <v>0</v>
      </c>
      <c r="I59" s="53">
        <f>'[1]AbRE (Hrabák)'!H239</f>
        <v>0</v>
      </c>
      <c r="J59" s="54">
        <f>'[1]VITL (Reischig)'!H239</f>
        <v>0</v>
      </c>
      <c r="K59" s="55">
        <f>'[1]KvSI (Štengl)'!H239</f>
        <v>0</v>
      </c>
      <c r="L59" s="56">
        <f>'[1]CNS SI (Ježek)'!H239</f>
        <v>0</v>
      </c>
      <c r="M59" s="57">
        <v>500</v>
      </c>
      <c r="N59" s="58">
        <f>'[1]M SI (Kuncová)'!H239</f>
        <v>0</v>
      </c>
      <c r="O59" s="59">
        <f>'[1]BR S I (Vištejnová)'!H239</f>
        <v>0</v>
      </c>
      <c r="P59" s="60">
        <f>'[1]KH (Tonar)'!H239</f>
        <v>0</v>
      </c>
      <c r="Q59" s="61">
        <v>0</v>
      </c>
      <c r="R59" s="62">
        <f>'[1]PtL (Mareš)'!H239</f>
        <v>0</v>
      </c>
      <c r="S59" s="63">
        <f>'[1]BchL (Racek)'!H239</f>
        <v>0</v>
      </c>
      <c r="T59" s="51">
        <f>SUM(H59:S59)</f>
        <v>500</v>
      </c>
      <c r="U59" s="64">
        <v>0</v>
      </c>
      <c r="V59" s="38">
        <f>T59*U59</f>
        <v>0</v>
      </c>
    </row>
    <row r="60" spans="1:22" ht="80.25" x14ac:dyDescent="0.25">
      <c r="A60" s="47" t="s">
        <v>28</v>
      </c>
      <c r="B60" s="47">
        <v>4</v>
      </c>
      <c r="C60" s="48" t="s">
        <v>160</v>
      </c>
      <c r="D60" s="48" t="s">
        <v>161</v>
      </c>
      <c r="E60" s="49" t="s">
        <v>59</v>
      </c>
      <c r="F60" s="50">
        <v>10</v>
      </c>
      <c r="G60" s="51"/>
      <c r="H60" s="52">
        <f>'[1]ExSIM (Matějovič)'!H238</f>
        <v>0</v>
      </c>
      <c r="I60" s="53">
        <f>'[1]AbRE (Hrabák)'!H238</f>
        <v>0</v>
      </c>
      <c r="J60" s="54">
        <f>'[1]VITL (Reischig)'!H238</f>
        <v>0</v>
      </c>
      <c r="K60" s="55">
        <f>'[1]KvSI (Štengl)'!H238</f>
        <v>0</v>
      </c>
      <c r="L60" s="56">
        <f>'[1]CNS SI (Ježek)'!H238</f>
        <v>0</v>
      </c>
      <c r="M60" s="57">
        <f>0</f>
        <v>0</v>
      </c>
      <c r="N60" s="58">
        <f>'[1]M SI (Kuncová)'!H238</f>
        <v>0</v>
      </c>
      <c r="O60" s="59">
        <f>'[1]BR S I (Vištejnová)'!H238</f>
        <v>0</v>
      </c>
      <c r="P60" s="60">
        <f>'[1]KH (Tonar)'!H238</f>
        <v>0</v>
      </c>
      <c r="Q60" s="61">
        <v>500</v>
      </c>
      <c r="R60" s="62">
        <f>'[1]PtL (Mareš)'!H238</f>
        <v>0</v>
      </c>
      <c r="S60" s="63">
        <f>'[1]BchL (Racek)'!H238</f>
        <v>0</v>
      </c>
      <c r="T60" s="51">
        <f>SUM(H60:S60)</f>
        <v>500</v>
      </c>
      <c r="U60" s="64">
        <v>0</v>
      </c>
      <c r="V60" s="38">
        <f>T60*U60</f>
        <v>0</v>
      </c>
    </row>
    <row r="61" spans="1:22" s="132" customFormat="1" ht="15.75" thickBot="1" x14ac:dyDescent="0.3">
      <c r="A61" s="145" t="s">
        <v>124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7"/>
      <c r="V61" s="117">
        <f>SUBTOTAL(9,V57:V60)</f>
        <v>0</v>
      </c>
    </row>
    <row r="62" spans="1:22" ht="19.5" thickBot="1" x14ac:dyDescent="0.35">
      <c r="A62" s="111" t="s">
        <v>29</v>
      </c>
      <c r="B62" s="8"/>
      <c r="C62" s="41" t="s">
        <v>106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22"/>
    </row>
    <row r="63" spans="1:22" ht="24" x14ac:dyDescent="0.25">
      <c r="A63" s="4" t="s">
        <v>29</v>
      </c>
      <c r="B63" s="4">
        <v>1</v>
      </c>
      <c r="C63" s="6" t="s">
        <v>82</v>
      </c>
      <c r="D63" s="6"/>
      <c r="E63" s="23" t="s">
        <v>1</v>
      </c>
      <c r="F63" s="24">
        <v>1</v>
      </c>
      <c r="G63" s="5"/>
      <c r="H63" s="25"/>
      <c r="I63" s="26"/>
      <c r="J63" s="27"/>
      <c r="K63" s="28"/>
      <c r="L63" s="29"/>
      <c r="M63" s="30"/>
      <c r="N63" s="31"/>
      <c r="O63" s="32"/>
      <c r="P63" s="33"/>
      <c r="Q63" s="34"/>
      <c r="R63" s="35">
        <v>6</v>
      </c>
      <c r="S63" s="36"/>
      <c r="T63" s="5">
        <f>SUM(H63:S63)</f>
        <v>6</v>
      </c>
      <c r="U63" s="116">
        <v>0</v>
      </c>
      <c r="V63" s="38">
        <f t="shared" ref="V63:V73" si="9">T63*U63</f>
        <v>0</v>
      </c>
    </row>
    <row r="64" spans="1:22" x14ac:dyDescent="0.25">
      <c r="A64" s="4" t="s">
        <v>29</v>
      </c>
      <c r="B64" s="4">
        <v>2</v>
      </c>
      <c r="C64" s="6" t="s">
        <v>83</v>
      </c>
      <c r="D64" s="135"/>
      <c r="E64" s="23" t="s">
        <v>175</v>
      </c>
      <c r="F64" s="24">
        <v>5</v>
      </c>
      <c r="G64" s="5"/>
      <c r="H64" s="25"/>
      <c r="I64" s="26"/>
      <c r="J64" s="27"/>
      <c r="K64" s="28"/>
      <c r="L64" s="29"/>
      <c r="M64" s="30"/>
      <c r="N64" s="31"/>
      <c r="O64" s="32"/>
      <c r="P64" s="33"/>
      <c r="Q64" s="34"/>
      <c r="R64" s="35">
        <v>1</v>
      </c>
      <c r="S64" s="36"/>
      <c r="T64" s="5">
        <f t="shared" ref="T64:T73" si="10">SUM(H64:S64)</f>
        <v>1</v>
      </c>
      <c r="U64" s="116">
        <v>0</v>
      </c>
      <c r="V64" s="38">
        <f t="shared" si="9"/>
        <v>0</v>
      </c>
    </row>
    <row r="65" spans="1:22" x14ac:dyDescent="0.25">
      <c r="A65" s="4" t="s">
        <v>29</v>
      </c>
      <c r="B65" s="4">
        <v>3</v>
      </c>
      <c r="C65" s="6" t="s">
        <v>84</v>
      </c>
      <c r="D65" s="7"/>
      <c r="E65" s="23" t="s">
        <v>175</v>
      </c>
      <c r="F65" s="24">
        <v>5</v>
      </c>
      <c r="G65" s="5"/>
      <c r="H65" s="25"/>
      <c r="I65" s="26"/>
      <c r="J65" s="27"/>
      <c r="K65" s="28"/>
      <c r="L65" s="29"/>
      <c r="M65" s="30"/>
      <c r="N65" s="31"/>
      <c r="O65" s="32"/>
      <c r="P65" s="33"/>
      <c r="Q65" s="34"/>
      <c r="R65" s="35">
        <v>1</v>
      </c>
      <c r="S65" s="36"/>
      <c r="T65" s="5">
        <f t="shared" si="10"/>
        <v>1</v>
      </c>
      <c r="U65" s="116">
        <v>0</v>
      </c>
      <c r="V65" s="38">
        <f t="shared" si="9"/>
        <v>0</v>
      </c>
    </row>
    <row r="66" spans="1:22" x14ac:dyDescent="0.25">
      <c r="A66" s="4" t="s">
        <v>29</v>
      </c>
      <c r="B66" s="4">
        <v>4</v>
      </c>
      <c r="C66" s="6" t="s">
        <v>85</v>
      </c>
      <c r="D66" s="135"/>
      <c r="E66" s="23" t="s">
        <v>1</v>
      </c>
      <c r="F66" s="24">
        <v>1</v>
      </c>
      <c r="G66" s="5"/>
      <c r="H66" s="25"/>
      <c r="I66" s="26"/>
      <c r="J66" s="27"/>
      <c r="K66" s="28"/>
      <c r="L66" s="29"/>
      <c r="M66" s="30"/>
      <c r="N66" s="31"/>
      <c r="O66" s="32"/>
      <c r="P66" s="33"/>
      <c r="Q66" s="34"/>
      <c r="R66" s="35">
        <v>1</v>
      </c>
      <c r="S66" s="36"/>
      <c r="T66" s="5">
        <f t="shared" si="10"/>
        <v>1</v>
      </c>
      <c r="U66" s="116">
        <v>0</v>
      </c>
      <c r="V66" s="38">
        <f t="shared" si="9"/>
        <v>0</v>
      </c>
    </row>
    <row r="67" spans="1:22" x14ac:dyDescent="0.25">
      <c r="A67" s="4" t="s">
        <v>29</v>
      </c>
      <c r="B67" s="4">
        <v>5</v>
      </c>
      <c r="C67" s="6" t="s">
        <v>86</v>
      </c>
      <c r="D67" s="135"/>
      <c r="E67" s="23" t="s">
        <v>1</v>
      </c>
      <c r="F67" s="24">
        <v>2</v>
      </c>
      <c r="G67" s="5"/>
      <c r="H67" s="25"/>
      <c r="I67" s="26"/>
      <c r="J67" s="27"/>
      <c r="K67" s="28"/>
      <c r="L67" s="29"/>
      <c r="M67" s="30"/>
      <c r="N67" s="31"/>
      <c r="O67" s="32"/>
      <c r="P67" s="33"/>
      <c r="Q67" s="34"/>
      <c r="R67" s="35">
        <v>2</v>
      </c>
      <c r="S67" s="36"/>
      <c r="T67" s="5">
        <f t="shared" si="10"/>
        <v>2</v>
      </c>
      <c r="U67" s="116">
        <v>0</v>
      </c>
      <c r="V67" s="38">
        <f t="shared" si="9"/>
        <v>0</v>
      </c>
    </row>
    <row r="68" spans="1:22" x14ac:dyDescent="0.25">
      <c r="A68" s="4" t="s">
        <v>29</v>
      </c>
      <c r="B68" s="4">
        <v>6</v>
      </c>
      <c r="C68" s="6" t="s">
        <v>87</v>
      </c>
      <c r="D68" s="135"/>
      <c r="E68" s="23" t="s">
        <v>1</v>
      </c>
      <c r="F68" s="24">
        <v>1</v>
      </c>
      <c r="G68" s="5"/>
      <c r="H68" s="25"/>
      <c r="I68" s="26"/>
      <c r="J68" s="27"/>
      <c r="K68" s="28"/>
      <c r="L68" s="29"/>
      <c r="M68" s="30"/>
      <c r="N68" s="31"/>
      <c r="O68" s="32"/>
      <c r="P68" s="33"/>
      <c r="Q68" s="34"/>
      <c r="R68" s="35">
        <v>3</v>
      </c>
      <c r="S68" s="36"/>
      <c r="T68" s="5">
        <f t="shared" si="10"/>
        <v>3</v>
      </c>
      <c r="U68" s="116">
        <v>0</v>
      </c>
      <c r="V68" s="38">
        <f t="shared" si="9"/>
        <v>0</v>
      </c>
    </row>
    <row r="69" spans="1:22" ht="24" x14ac:dyDescent="0.25">
      <c r="A69" s="4" t="s">
        <v>29</v>
      </c>
      <c r="B69" s="4">
        <v>7</v>
      </c>
      <c r="C69" s="6" t="s">
        <v>88</v>
      </c>
      <c r="D69" s="6" t="s">
        <v>174</v>
      </c>
      <c r="E69" s="23" t="s">
        <v>1</v>
      </c>
      <c r="F69" s="24">
        <v>1</v>
      </c>
      <c r="G69" s="5"/>
      <c r="H69" s="25"/>
      <c r="I69" s="26"/>
      <c r="J69" s="27"/>
      <c r="K69" s="28"/>
      <c r="L69" s="29"/>
      <c r="M69" s="30"/>
      <c r="N69" s="31"/>
      <c r="O69" s="32"/>
      <c r="P69" s="33"/>
      <c r="Q69" s="34"/>
      <c r="R69" s="35">
        <v>3</v>
      </c>
      <c r="S69" s="36"/>
      <c r="T69" s="5">
        <f t="shared" si="10"/>
        <v>3</v>
      </c>
      <c r="U69" s="116">
        <v>0</v>
      </c>
      <c r="V69" s="38">
        <f t="shared" si="9"/>
        <v>0</v>
      </c>
    </row>
    <row r="70" spans="1:22" ht="24" x14ac:dyDescent="0.25">
      <c r="A70" s="4" t="s">
        <v>29</v>
      </c>
      <c r="B70" s="4">
        <v>8</v>
      </c>
      <c r="C70" s="6" t="s">
        <v>89</v>
      </c>
      <c r="D70" s="6" t="s">
        <v>173</v>
      </c>
      <c r="E70" s="23" t="s">
        <v>1</v>
      </c>
      <c r="F70" s="24">
        <v>1</v>
      </c>
      <c r="G70" s="5"/>
      <c r="H70" s="25"/>
      <c r="I70" s="26"/>
      <c r="J70" s="27"/>
      <c r="K70" s="28"/>
      <c r="L70" s="29"/>
      <c r="M70" s="30"/>
      <c r="N70" s="31"/>
      <c r="O70" s="32"/>
      <c r="P70" s="33"/>
      <c r="Q70" s="34"/>
      <c r="R70" s="35">
        <v>3</v>
      </c>
      <c r="S70" s="36"/>
      <c r="T70" s="5">
        <f t="shared" si="10"/>
        <v>3</v>
      </c>
      <c r="U70" s="116">
        <v>0</v>
      </c>
      <c r="V70" s="38">
        <f t="shared" si="9"/>
        <v>0</v>
      </c>
    </row>
    <row r="71" spans="1:22" ht="24" x14ac:dyDescent="0.25">
      <c r="A71" s="4" t="s">
        <v>29</v>
      </c>
      <c r="B71" s="4">
        <v>9</v>
      </c>
      <c r="C71" s="6" t="s">
        <v>90</v>
      </c>
      <c r="D71" s="6" t="s">
        <v>172</v>
      </c>
      <c r="E71" s="23" t="s">
        <v>1</v>
      </c>
      <c r="F71" s="24">
        <v>1</v>
      </c>
      <c r="G71" s="5"/>
      <c r="H71" s="25"/>
      <c r="I71" s="26"/>
      <c r="J71" s="27"/>
      <c r="K71" s="28"/>
      <c r="L71" s="29"/>
      <c r="M71" s="30"/>
      <c r="N71" s="31"/>
      <c r="O71" s="32"/>
      <c r="P71" s="33"/>
      <c r="Q71" s="34"/>
      <c r="R71" s="35">
        <v>3</v>
      </c>
      <c r="S71" s="36"/>
      <c r="T71" s="5">
        <f t="shared" si="10"/>
        <v>3</v>
      </c>
      <c r="U71" s="116">
        <v>0</v>
      </c>
      <c r="V71" s="38">
        <f t="shared" si="9"/>
        <v>0</v>
      </c>
    </row>
    <row r="72" spans="1:22" x14ac:dyDescent="0.25">
      <c r="A72" s="4" t="s">
        <v>29</v>
      </c>
      <c r="B72" s="4">
        <v>10</v>
      </c>
      <c r="C72" s="6" t="s">
        <v>91</v>
      </c>
      <c r="D72" s="6"/>
      <c r="E72" s="23" t="s">
        <v>26</v>
      </c>
      <c r="F72" s="24" t="s">
        <v>171</v>
      </c>
      <c r="G72" s="5"/>
      <c r="H72" s="25"/>
      <c r="I72" s="26"/>
      <c r="J72" s="27"/>
      <c r="K72" s="28"/>
      <c r="L72" s="29"/>
      <c r="M72" s="30"/>
      <c r="N72" s="31"/>
      <c r="O72" s="32"/>
      <c r="P72" s="33"/>
      <c r="Q72" s="34"/>
      <c r="R72" s="35">
        <v>5</v>
      </c>
      <c r="S72" s="36"/>
      <c r="T72" s="5">
        <f t="shared" si="10"/>
        <v>5</v>
      </c>
      <c r="U72" s="116">
        <v>0</v>
      </c>
      <c r="V72" s="38">
        <f t="shared" si="9"/>
        <v>0</v>
      </c>
    </row>
    <row r="73" spans="1:22" x14ac:dyDescent="0.25">
      <c r="A73" s="4" t="s">
        <v>29</v>
      </c>
      <c r="B73" s="4">
        <v>11</v>
      </c>
      <c r="C73" s="6" t="s">
        <v>92</v>
      </c>
      <c r="D73" s="135"/>
      <c r="E73" s="23" t="s">
        <v>1</v>
      </c>
      <c r="F73" s="24">
        <v>1</v>
      </c>
      <c r="G73" s="5"/>
      <c r="H73" s="25"/>
      <c r="I73" s="26"/>
      <c r="J73" s="27"/>
      <c r="K73" s="28"/>
      <c r="L73" s="29"/>
      <c r="M73" s="30"/>
      <c r="N73" s="31"/>
      <c r="O73" s="32"/>
      <c r="P73" s="33"/>
      <c r="Q73" s="34"/>
      <c r="R73" s="35">
        <v>1</v>
      </c>
      <c r="S73" s="36"/>
      <c r="T73" s="5">
        <f t="shared" si="10"/>
        <v>1</v>
      </c>
      <c r="U73" s="116">
        <v>0</v>
      </c>
      <c r="V73" s="38">
        <f t="shared" si="9"/>
        <v>0</v>
      </c>
    </row>
    <row r="74" spans="1:22" s="132" customFormat="1" ht="15.75" thickBot="1" x14ac:dyDescent="0.3">
      <c r="A74" s="145" t="s">
        <v>123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7"/>
      <c r="V74" s="117">
        <f>SUBTOTAL(9,V63:V73)</f>
        <v>0</v>
      </c>
    </row>
    <row r="75" spans="1:22" ht="19.5" thickBot="1" x14ac:dyDescent="0.35">
      <c r="A75" s="39" t="s">
        <v>30</v>
      </c>
      <c r="B75" s="8"/>
      <c r="C75" s="41" t="s">
        <v>107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22"/>
    </row>
    <row r="76" spans="1:22" ht="60" x14ac:dyDescent="0.25">
      <c r="A76" s="4" t="s">
        <v>30</v>
      </c>
      <c r="B76" s="4">
        <v>1</v>
      </c>
      <c r="C76" s="4" t="s">
        <v>162</v>
      </c>
      <c r="D76" s="4"/>
      <c r="E76" s="6" t="s">
        <v>1</v>
      </c>
      <c r="F76" s="6">
        <v>10</v>
      </c>
      <c r="G76" s="23" t="s">
        <v>163</v>
      </c>
      <c r="H76" s="25">
        <v>1</v>
      </c>
      <c r="I76" s="26">
        <f>'[1]AbRE (Hrabák)'!G34</f>
        <v>0</v>
      </c>
      <c r="J76" s="27">
        <f>'[1]VITL (Reischig)'!G34</f>
        <v>0</v>
      </c>
      <c r="K76" s="28">
        <f>'[1]KvSI (Štengl)'!G34</f>
        <v>0</v>
      </c>
      <c r="L76" s="29">
        <f>'[1]CNS SI (Ježek)'!G34</f>
        <v>0</v>
      </c>
      <c r="M76" s="30">
        <f>'[1]CNS SI (Cendelín)'!G34</f>
        <v>0</v>
      </c>
      <c r="N76" s="31">
        <f>'[1]M SI (Kuncová)'!G34</f>
        <v>0</v>
      </c>
      <c r="O76" s="32">
        <f>'[1]BR S I (Vištejnová)'!G34</f>
        <v>0</v>
      </c>
      <c r="P76" s="33">
        <f>'[1]KH (Tonar)'!G34</f>
        <v>0</v>
      </c>
      <c r="Q76" s="34">
        <f>'[1]ChZ (Klein)'!G34</f>
        <v>0</v>
      </c>
      <c r="R76" s="35">
        <f>'[1]PtL (Mareš)'!G34</f>
        <v>0</v>
      </c>
      <c r="S76" s="36">
        <f>'[1]BchL (Racek)'!G34</f>
        <v>0</v>
      </c>
      <c r="T76" s="5">
        <f t="shared" ref="T76" si="11">SUM(H76:S76)</f>
        <v>1</v>
      </c>
      <c r="U76" s="37">
        <v>0</v>
      </c>
      <c r="V76" s="38">
        <f t="shared" ref="V76" si="12">T76*U76</f>
        <v>0</v>
      </c>
    </row>
    <row r="77" spans="1:22" s="132" customFormat="1" ht="15.75" thickBot="1" x14ac:dyDescent="0.3">
      <c r="A77" s="145" t="s">
        <v>122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7"/>
      <c r="V77" s="117">
        <f>SUBTOTAL(9,V76)</f>
        <v>0</v>
      </c>
    </row>
    <row r="78" spans="1:22" ht="19.5" thickBot="1" x14ac:dyDescent="0.35">
      <c r="A78" s="111" t="s">
        <v>31</v>
      </c>
      <c r="B78" s="8"/>
      <c r="C78" s="41" t="s">
        <v>108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42"/>
      <c r="V78" s="22"/>
    </row>
    <row r="79" spans="1:22" ht="24" x14ac:dyDescent="0.25">
      <c r="A79" s="4" t="s">
        <v>31</v>
      </c>
      <c r="B79" s="4">
        <v>1</v>
      </c>
      <c r="C79" s="6" t="s">
        <v>96</v>
      </c>
      <c r="D79" s="6"/>
      <c r="E79" s="23" t="s">
        <v>1</v>
      </c>
      <c r="F79" s="24">
        <v>1</v>
      </c>
      <c r="G79" s="5"/>
      <c r="H79" s="25">
        <f>'[1]ExSIM (Matějovič)'!H162</f>
        <v>0</v>
      </c>
      <c r="I79" s="26">
        <f>'[1]AbRE (Hrabák)'!H162</f>
        <v>0</v>
      </c>
      <c r="J79" s="27">
        <f>'[1]VITL (Reischig)'!H162</f>
        <v>0</v>
      </c>
      <c r="K79" s="28">
        <f>'[1]KvSI (Štengl)'!H162</f>
        <v>0</v>
      </c>
      <c r="L79" s="29">
        <f>'[1]CNS SI (Ježek)'!H162</f>
        <v>0</v>
      </c>
      <c r="M79" s="30">
        <f>'[1]CNS SI (Cendelín)'!H162</f>
        <v>0</v>
      </c>
      <c r="N79" s="31">
        <f>'[1]M SI (Kuncová)'!H162</f>
        <v>0</v>
      </c>
      <c r="O79" s="32">
        <v>100</v>
      </c>
      <c r="P79" s="33">
        <f>'[1]KH (Tonar)'!H162</f>
        <v>0</v>
      </c>
      <c r="Q79" s="34">
        <f>'[1]ChZ (Klein)'!H162</f>
        <v>0</v>
      </c>
      <c r="R79" s="35">
        <f>'[1]PtL (Mareš)'!H162</f>
        <v>0</v>
      </c>
      <c r="S79" s="36">
        <f>'[1]BchL (Racek)'!H162</f>
        <v>0</v>
      </c>
      <c r="T79" s="5">
        <f>SUM(H79:S79)</f>
        <v>100</v>
      </c>
      <c r="U79" s="116">
        <v>0</v>
      </c>
      <c r="V79" s="38">
        <f>T79*U79</f>
        <v>0</v>
      </c>
    </row>
    <row r="80" spans="1:22" x14ac:dyDescent="0.25">
      <c r="A80" s="4" t="s">
        <v>31</v>
      </c>
      <c r="B80" s="4">
        <v>2</v>
      </c>
      <c r="C80" s="6" t="s">
        <v>95</v>
      </c>
      <c r="D80" s="6"/>
      <c r="E80" s="23" t="s">
        <v>1</v>
      </c>
      <c r="F80" s="24">
        <v>100</v>
      </c>
      <c r="G80" s="5"/>
      <c r="H80" s="25"/>
      <c r="I80" s="26"/>
      <c r="J80" s="27"/>
      <c r="K80" s="28"/>
      <c r="L80" s="29"/>
      <c r="M80" s="30"/>
      <c r="N80" s="31"/>
      <c r="O80" s="32"/>
      <c r="P80" s="33"/>
      <c r="Q80" s="34">
        <v>15</v>
      </c>
      <c r="R80" s="35"/>
      <c r="S80" s="36"/>
      <c r="T80" s="5">
        <f>SUM(H80:S80)</f>
        <v>15</v>
      </c>
      <c r="U80" s="116">
        <v>0</v>
      </c>
      <c r="V80" s="38">
        <f>T80*U80</f>
        <v>0</v>
      </c>
    </row>
    <row r="81" spans="1:22" x14ac:dyDescent="0.25">
      <c r="A81" s="4" t="s">
        <v>31</v>
      </c>
      <c r="B81" s="4">
        <v>3</v>
      </c>
      <c r="C81" s="7" t="s">
        <v>94</v>
      </c>
      <c r="D81" s="7"/>
      <c r="E81" s="23" t="s">
        <v>59</v>
      </c>
      <c r="F81" s="24">
        <v>1</v>
      </c>
      <c r="G81" s="5"/>
      <c r="H81" s="25">
        <f>'[1]ExSIM (Matějovič)'!H324</f>
        <v>0</v>
      </c>
      <c r="I81" s="26">
        <f>'[1]AbRE (Hrabák)'!H324</f>
        <v>0</v>
      </c>
      <c r="J81" s="27">
        <f>'[1]VITL (Reischig)'!H324</f>
        <v>0</v>
      </c>
      <c r="K81" s="28">
        <f>'[1]KvSI (Štengl)'!H324</f>
        <v>0</v>
      </c>
      <c r="L81" s="29">
        <f>'[1]CNS SI (Ježek)'!H324</f>
        <v>0</v>
      </c>
      <c r="M81" s="30">
        <v>30</v>
      </c>
      <c r="N81" s="31">
        <f>'[1]M SI (Kuncová)'!H324</f>
        <v>0</v>
      </c>
      <c r="O81" s="32">
        <v>30</v>
      </c>
      <c r="P81" s="33">
        <f>'[1]KH (Tonar)'!H324</f>
        <v>0</v>
      </c>
      <c r="Q81" s="34">
        <f>'[1]ChZ (Klein)'!H324</f>
        <v>0</v>
      </c>
      <c r="R81" s="35">
        <f>'[1]PtL (Mareš)'!H324</f>
        <v>0</v>
      </c>
      <c r="S81" s="36">
        <f>'[1]BchL (Racek)'!H324</f>
        <v>0</v>
      </c>
      <c r="T81" s="5">
        <f>SUM(H81:S81)</f>
        <v>60</v>
      </c>
      <c r="U81" s="116">
        <v>0</v>
      </c>
      <c r="V81" s="38">
        <f>T81*U81</f>
        <v>0</v>
      </c>
    </row>
    <row r="82" spans="1:22" x14ac:dyDescent="0.25">
      <c r="A82" s="4" t="s">
        <v>31</v>
      </c>
      <c r="B82" s="4">
        <v>4</v>
      </c>
      <c r="C82" s="6" t="s">
        <v>93</v>
      </c>
      <c r="D82" s="6"/>
      <c r="E82" s="23" t="s">
        <v>59</v>
      </c>
      <c r="F82" s="24">
        <v>4</v>
      </c>
      <c r="G82" s="5"/>
      <c r="H82" s="25">
        <f>'[1]ExSIM (Matějovič)'!H325</f>
        <v>0</v>
      </c>
      <c r="I82" s="26">
        <f>'[1]AbRE (Hrabák)'!H325</f>
        <v>0</v>
      </c>
      <c r="J82" s="27">
        <f>'[1]VITL (Reischig)'!H325</f>
        <v>0</v>
      </c>
      <c r="K82" s="28">
        <f>'[1]KvSI (Štengl)'!H325</f>
        <v>0</v>
      </c>
      <c r="L82" s="29">
        <f>'[1]CNS SI (Ježek)'!H325</f>
        <v>0</v>
      </c>
      <c r="M82" s="30">
        <v>20</v>
      </c>
      <c r="N82" s="31">
        <f>'[1]M SI (Kuncová)'!H325</f>
        <v>0</v>
      </c>
      <c r="O82" s="32">
        <f>'[1]BR S I (Vištejnová)'!H325</f>
        <v>0</v>
      </c>
      <c r="P82" s="33">
        <f>'[1]KH (Tonar)'!H325</f>
        <v>0</v>
      </c>
      <c r="Q82" s="34">
        <f>'[1]ChZ (Klein)'!H325</f>
        <v>0</v>
      </c>
      <c r="R82" s="35">
        <f>'[1]PtL (Mareš)'!H325</f>
        <v>0</v>
      </c>
      <c r="S82" s="36">
        <v>0</v>
      </c>
      <c r="T82" s="5">
        <f>SUM(H82:S82)</f>
        <v>20</v>
      </c>
      <c r="U82" s="116">
        <v>0</v>
      </c>
      <c r="V82" s="38">
        <f>T82*U82</f>
        <v>0</v>
      </c>
    </row>
    <row r="83" spans="1:22" s="132" customFormat="1" ht="15.75" thickBot="1" x14ac:dyDescent="0.3">
      <c r="A83" s="145" t="s">
        <v>121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7"/>
      <c r="V83" s="117">
        <f>SUBTOTAL(9,V79:V82)</f>
        <v>0</v>
      </c>
    </row>
    <row r="84" spans="1:22" s="67" customFormat="1" ht="19.5" thickBot="1" x14ac:dyDescent="0.35">
      <c r="A84" s="43" t="s">
        <v>115</v>
      </c>
      <c r="B84" s="44"/>
      <c r="C84" s="45" t="s">
        <v>129</v>
      </c>
      <c r="D84" s="136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6"/>
    </row>
    <row r="85" spans="1:22" s="67" customFormat="1" x14ac:dyDescent="0.25">
      <c r="A85" s="47" t="s">
        <v>115</v>
      </c>
      <c r="B85" s="47">
        <v>1</v>
      </c>
      <c r="C85" s="6" t="s">
        <v>116</v>
      </c>
      <c r="D85" s="6" t="s">
        <v>153</v>
      </c>
      <c r="E85" s="49" t="s">
        <v>65</v>
      </c>
      <c r="F85" s="50">
        <v>2500</v>
      </c>
      <c r="G85" s="51"/>
      <c r="H85" s="52">
        <f>'[1]ExSIM (Matějovič)'!H256</f>
        <v>0</v>
      </c>
      <c r="I85" s="53">
        <f>'[1]AbRE (Hrabák)'!H256</f>
        <v>0</v>
      </c>
      <c r="J85" s="54">
        <f>'[1]VITL (Reischig)'!H256</f>
        <v>0</v>
      </c>
      <c r="K85" s="55">
        <f>'[1]KvSI (Štengl)'!H256</f>
        <v>0</v>
      </c>
      <c r="L85" s="56">
        <f>'[1]CNS SI (Ježek)'!H256</f>
        <v>0</v>
      </c>
      <c r="M85" s="57">
        <f>'[1]CNS SI (Cendelín)'!H256</f>
        <v>0</v>
      </c>
      <c r="N85" s="58">
        <f>'[1]M SI (Kuncová)'!H256</f>
        <v>0</v>
      </c>
      <c r="O85" s="59">
        <f>'[1]BR S I (Vištejnová)'!H256</f>
        <v>0</v>
      </c>
      <c r="P85" s="60">
        <v>2</v>
      </c>
      <c r="Q85" s="61">
        <v>0</v>
      </c>
      <c r="R85" s="62">
        <f>'[1]PtL (Mareš)'!H256</f>
        <v>0</v>
      </c>
      <c r="S85" s="63">
        <f>'[1]BchL (Racek)'!H256</f>
        <v>0</v>
      </c>
      <c r="T85" s="51">
        <f t="shared" ref="T85:T88" si="13">SUM(H85:S85)</f>
        <v>2</v>
      </c>
      <c r="U85" s="68">
        <v>0</v>
      </c>
      <c r="V85" s="65">
        <f t="shared" ref="V85:V90" si="14">T85*U85</f>
        <v>0</v>
      </c>
    </row>
    <row r="86" spans="1:22" s="67" customFormat="1" x14ac:dyDescent="0.25">
      <c r="A86" s="47" t="s">
        <v>115</v>
      </c>
      <c r="B86" s="47">
        <v>2</v>
      </c>
      <c r="C86" s="6" t="s">
        <v>117</v>
      </c>
      <c r="D86" s="6" t="s">
        <v>154</v>
      </c>
      <c r="E86" s="49" t="s">
        <v>65</v>
      </c>
      <c r="F86" s="50">
        <v>5000</v>
      </c>
      <c r="G86" s="51"/>
      <c r="H86" s="52">
        <f>'[1]ExSIM (Matějovič)'!H262</f>
        <v>0</v>
      </c>
      <c r="I86" s="53">
        <f>'[1]AbRE (Hrabák)'!H262</f>
        <v>0</v>
      </c>
      <c r="J86" s="54">
        <f>'[1]VITL (Reischig)'!H262</f>
        <v>0</v>
      </c>
      <c r="K86" s="55">
        <f>'[1]KvSI (Štengl)'!H262</f>
        <v>0</v>
      </c>
      <c r="L86" s="56">
        <f>'[1]CNS SI (Ježek)'!H262</f>
        <v>0</v>
      </c>
      <c r="M86" s="57">
        <f>'[1]CNS SI (Cendelín)'!H262</f>
        <v>0</v>
      </c>
      <c r="N86" s="58">
        <f>'[1]M SI (Kuncová)'!H262</f>
        <v>0</v>
      </c>
      <c r="O86" s="59">
        <f>'[1]BR S I (Vištejnová)'!H262</f>
        <v>0</v>
      </c>
      <c r="P86" s="60">
        <v>3</v>
      </c>
      <c r="Q86" s="61">
        <v>0</v>
      </c>
      <c r="R86" s="62">
        <f>'[1]PtL (Mareš)'!H262</f>
        <v>0</v>
      </c>
      <c r="S86" s="63">
        <f>'[1]BchL (Racek)'!H262</f>
        <v>0</v>
      </c>
      <c r="T86" s="51">
        <f t="shared" si="13"/>
        <v>3</v>
      </c>
      <c r="U86" s="64">
        <v>0</v>
      </c>
      <c r="V86" s="65">
        <f t="shared" si="14"/>
        <v>0</v>
      </c>
    </row>
    <row r="87" spans="1:22" s="67" customFormat="1" ht="35.25" x14ac:dyDescent="0.25">
      <c r="A87" s="47" t="s">
        <v>115</v>
      </c>
      <c r="B87" s="47">
        <v>3</v>
      </c>
      <c r="C87" s="6" t="s">
        <v>118</v>
      </c>
      <c r="D87" s="6" t="s">
        <v>155</v>
      </c>
      <c r="E87" s="49" t="s">
        <v>65</v>
      </c>
      <c r="F87" s="50">
        <v>2500</v>
      </c>
      <c r="G87" s="51"/>
      <c r="H87" s="52">
        <f>'[1]ExSIM (Matějovič)'!H263</f>
        <v>0</v>
      </c>
      <c r="I87" s="53">
        <f>'[1]AbRE (Hrabák)'!H263</f>
        <v>0</v>
      </c>
      <c r="J87" s="54">
        <f>'[1]VITL (Reischig)'!H263</f>
        <v>0</v>
      </c>
      <c r="K87" s="55">
        <f>'[1]KvSI (Štengl)'!H263</f>
        <v>0</v>
      </c>
      <c r="L87" s="56">
        <f>'[1]CNS SI (Ježek)'!H263</f>
        <v>0</v>
      </c>
      <c r="M87" s="57">
        <f>'[1]CNS SI (Cendelín)'!H263</f>
        <v>0</v>
      </c>
      <c r="N87" s="58">
        <f>'[1]M SI (Kuncová)'!H263</f>
        <v>0</v>
      </c>
      <c r="O87" s="59">
        <f>'[1]BR S I (Vištejnová)'!H263</f>
        <v>0</v>
      </c>
      <c r="P87" s="60">
        <v>3</v>
      </c>
      <c r="Q87" s="61">
        <v>0</v>
      </c>
      <c r="R87" s="62">
        <f>'[1]PtL (Mareš)'!H263</f>
        <v>0</v>
      </c>
      <c r="S87" s="63">
        <f>'[1]BchL (Racek)'!H263</f>
        <v>0</v>
      </c>
      <c r="T87" s="51">
        <f t="shared" si="13"/>
        <v>3</v>
      </c>
      <c r="U87" s="64">
        <v>0</v>
      </c>
      <c r="V87" s="65">
        <f t="shared" si="14"/>
        <v>0</v>
      </c>
    </row>
    <row r="88" spans="1:22" s="67" customFormat="1" ht="24" x14ac:dyDescent="0.25">
      <c r="A88" s="47" t="s">
        <v>115</v>
      </c>
      <c r="B88" s="47">
        <v>4</v>
      </c>
      <c r="C88" s="6" t="s">
        <v>157</v>
      </c>
      <c r="D88" s="6" t="s">
        <v>156</v>
      </c>
      <c r="E88" s="49" t="s">
        <v>65</v>
      </c>
      <c r="F88" s="50">
        <v>1000</v>
      </c>
      <c r="G88" s="51"/>
      <c r="H88" s="52">
        <f>'[1]ExSIM (Matějovič)'!H265</f>
        <v>0</v>
      </c>
      <c r="I88" s="53">
        <f>'[1]AbRE (Hrabák)'!H265</f>
        <v>0</v>
      </c>
      <c r="J88" s="54">
        <f>'[1]VITL (Reischig)'!H265</f>
        <v>0</v>
      </c>
      <c r="K88" s="55">
        <v>0</v>
      </c>
      <c r="L88" s="56">
        <f>'[1]CNS SI (Ježek)'!H265</f>
        <v>0</v>
      </c>
      <c r="M88" s="57">
        <v>0</v>
      </c>
      <c r="N88" s="58">
        <f>'[1]M SI (Kuncová)'!H265</f>
        <v>0</v>
      </c>
      <c r="O88" s="59">
        <f>'[1]BR S I (Vištejnová)'!H265</f>
        <v>0</v>
      </c>
      <c r="P88" s="60">
        <v>10</v>
      </c>
      <c r="Q88" s="61">
        <v>0</v>
      </c>
      <c r="R88" s="62">
        <f>'[1]PtL (Mareš)'!H265</f>
        <v>0</v>
      </c>
      <c r="S88" s="63">
        <f>'[1]BchL (Racek)'!H265</f>
        <v>0</v>
      </c>
      <c r="T88" s="51">
        <f t="shared" si="13"/>
        <v>10</v>
      </c>
      <c r="U88" s="64">
        <v>0</v>
      </c>
      <c r="V88" s="65">
        <f t="shared" si="14"/>
        <v>0</v>
      </c>
    </row>
    <row r="89" spans="1:22" s="67" customFormat="1" x14ac:dyDescent="0.25">
      <c r="A89" s="47" t="s">
        <v>115</v>
      </c>
      <c r="B89" s="47">
        <v>5</v>
      </c>
      <c r="C89" s="6" t="s">
        <v>119</v>
      </c>
      <c r="D89" s="6" t="s">
        <v>158</v>
      </c>
      <c r="E89" s="49" t="s">
        <v>65</v>
      </c>
      <c r="F89" s="50">
        <v>3800</v>
      </c>
      <c r="G89" s="51"/>
      <c r="H89" s="52">
        <v>0</v>
      </c>
      <c r="I89" s="53">
        <f>'[1]AbRE (Hrabák)'!H457</f>
        <v>0</v>
      </c>
      <c r="J89" s="54">
        <f>'[1]VITL (Reischig)'!H457</f>
        <v>0</v>
      </c>
      <c r="K89" s="55">
        <f>'[1]KvSI (Štengl)'!H457</f>
        <v>0</v>
      </c>
      <c r="L89" s="56">
        <f>'[1]CNS SI (Ježek)'!H457</f>
        <v>0</v>
      </c>
      <c r="M89" s="57">
        <f>'[1]CNS SI (Cendelín)'!H457</f>
        <v>0</v>
      </c>
      <c r="N89" s="58">
        <f>'[1]M SI (Kuncová)'!H457</f>
        <v>0</v>
      </c>
      <c r="O89" s="59">
        <f>'[1]BR S I (Vištejnová)'!H457</f>
        <v>0</v>
      </c>
      <c r="P89" s="60">
        <v>2</v>
      </c>
      <c r="Q89" s="61">
        <v>0</v>
      </c>
      <c r="R89" s="62">
        <f>'[1]PtL (Mareš)'!H457</f>
        <v>0</v>
      </c>
      <c r="S89" s="63">
        <f>'[1]BchL (Racek)'!H457</f>
        <v>0</v>
      </c>
      <c r="T89" s="51">
        <f>SUM(H89:S89)</f>
        <v>2</v>
      </c>
      <c r="U89" s="64">
        <v>0</v>
      </c>
      <c r="V89" s="65">
        <f t="shared" si="14"/>
        <v>0</v>
      </c>
    </row>
    <row r="90" spans="1:22" s="67" customFormat="1" ht="35.25" x14ac:dyDescent="0.25">
      <c r="A90" s="47" t="s">
        <v>115</v>
      </c>
      <c r="B90" s="134">
        <v>6</v>
      </c>
      <c r="C90" s="6" t="s">
        <v>159</v>
      </c>
      <c r="D90" s="6" t="s">
        <v>155</v>
      </c>
      <c r="E90" s="49" t="s">
        <v>65</v>
      </c>
      <c r="F90" s="50">
        <v>2500</v>
      </c>
      <c r="G90" s="51"/>
      <c r="H90" s="52"/>
      <c r="I90" s="53"/>
      <c r="J90" s="54"/>
      <c r="K90" s="55"/>
      <c r="L90" s="56"/>
      <c r="M90" s="57"/>
      <c r="N90" s="58"/>
      <c r="O90" s="59"/>
      <c r="P90" s="60">
        <v>3</v>
      </c>
      <c r="Q90" s="61"/>
      <c r="R90" s="62"/>
      <c r="S90" s="63"/>
      <c r="T90" s="51">
        <f>SUM(H90:S90)</f>
        <v>3</v>
      </c>
      <c r="U90" s="106">
        <v>0</v>
      </c>
      <c r="V90" s="65">
        <f t="shared" si="14"/>
        <v>0</v>
      </c>
    </row>
    <row r="91" spans="1:22" s="132" customFormat="1" ht="15.75" thickBot="1" x14ac:dyDescent="0.3">
      <c r="A91" s="145" t="s">
        <v>120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7"/>
      <c r="V91" s="117">
        <f>SUBTOTAL(9,V85:V90)</f>
        <v>0</v>
      </c>
    </row>
    <row r="92" spans="1:22" s="118" customFormat="1" ht="30" x14ac:dyDescent="0.25">
      <c r="A92" s="119" t="s">
        <v>35</v>
      </c>
      <c r="B92" s="132"/>
      <c r="C92" s="113"/>
      <c r="D92" s="113"/>
      <c r="E92" s="115"/>
      <c r="F92" s="115"/>
      <c r="G92" s="115"/>
      <c r="H92" s="120"/>
      <c r="I92" s="121"/>
      <c r="J92" s="122"/>
      <c r="K92" s="123"/>
      <c r="L92" s="124"/>
      <c r="M92" s="125"/>
      <c r="N92" s="126"/>
      <c r="O92" s="127"/>
      <c r="P92" s="128"/>
      <c r="Q92" s="129"/>
      <c r="R92" s="130"/>
      <c r="S92" s="131"/>
      <c r="T92" s="114"/>
      <c r="U92" s="114"/>
      <c r="V92" s="149"/>
    </row>
  </sheetData>
  <sheetProtection algorithmName="SHA-512" hashValue="58+mFxoMYBBojZu0Vyj2TSzlGp5Af949ATAkF5RrCJXJV4O6kLw4txg/X9A/Wvgz6NhbZbhgVyzqq1uH8UqWAw==" saltValue="odvnYOoZhh13j4udy/14TQ==" spinCount="100000" sheet="1" objects="1" scenarios="1"/>
  <protectedRanges>
    <protectedRange algorithmName="SHA-512" hashValue="8KBCBytV+ytb2ZCqNm8ffCwkKTMQdHu0XxiPHJ+XFEtEPWOvNGRfqYwgugyhlgyqlva13PXVgkjdclnPPIEBhQ==" saltValue="MUHEziHVSyDIUjcyjJYYug==" spinCount="100000" sqref="C90:D90" name="administrátor_4"/>
    <protectedRange algorithmName="SHA-512" hashValue="F+/Kapg2qf0/80F3W36mpSD9RiIST3W6qEez3i0a0gOX3gJQO7Map3l26ZpJde7zhaF8EtVTcuBuZta0QujrRA==" saltValue="QNMcK5T3Qq6xxN0tq0CI4g==" spinCount="100000" sqref="S92" name="Racek_2"/>
    <protectedRange algorithmName="SHA-512" hashValue="NZoysR8am9A4c8qWrXsGrUQsOaWT9eF8961Ed3+N3kmyA0xVZg67oX4U1wgJAB/oDDtKHT4hw5e12V3bAodEwA==" saltValue="oe4yt3VwZh+HV/7r51L/ow==" spinCount="100000" sqref="R92" name="Mareš_2"/>
    <protectedRange algorithmName="SHA-512" hashValue="xBRCQbMhJaN/j2ojnNG1NnvLeADDlMCO/GQMobw90Dhjx8ToowyowNt2f3mjnHnKv0pDv/AwZvwLQEwx3NCvuA==" saltValue="763GAIuEOiQg/j4nD2czdA==" spinCount="100000" sqref="Q92" name="Klein_2"/>
    <protectedRange algorithmName="SHA-512" hashValue="iSrNlvf7H3X4Wr3IinNcivKsNcxznpg0R4bCtrfCpuRiz2HxQWIYBONiaWush7wOse8Rlk7P/k2sSU1AYcbumA==" saltValue="mSaBj9DsLNikYEMoj0Y7Pw==" spinCount="100000" sqref="P92" name="Tonar_2"/>
    <protectedRange algorithmName="SHA-512" hashValue="jj2QmANDYTRJ7qFgb0qw28l3vUKWmRFy0RU8njd3O2t86V2NRsSVeEikGdvT/GYeGuys0gw9Xy1IdfYMmLKYfw==" saltValue="iqLdBptcHkBOITJYI45jtA==" spinCount="100000" sqref="O92" name="Vištejnová_2"/>
    <protectedRange algorithmName="SHA-512" hashValue="x32S8ZUrPXfyAD+czUSb8cCiRzOjSRAKTg0VcdzOf3aK9uX9x/HzyC+8FDfsouCEr5kk+HPYZWHiKZjz63xieA==" saltValue="PbBmTR+OhCzQ3q1HTUQAZQ==" spinCount="100000" sqref="N92" name="Kuncová_2"/>
    <protectedRange algorithmName="SHA-512" hashValue="2sIQHbrkpxLhxH9npk9/XYv7Nf+SGe9MN5M9TlHiL8syxpe3IpIsHHTwYA2sOiFCJWqXawQupiUgpTjaoZQtOQ==" saltValue="DqRiVeot1yZFaH5IkzIqkA==" spinCount="100000" sqref="M92" name="Cendelín_2"/>
    <protectedRange algorithmName="SHA-512" hashValue="IYmlryiPiSXmxG3fjCFtNY56U9dzPQ9mdvQnWWd5Tcz2UfyqvJmc5VDHbabUpdMUUekUnYEnYCSUsoFxKPIpuA==" saltValue="WOKCfqJZQ1SL50xJJVtb9Q==" spinCount="100000" sqref="L92" name="Ježek_2"/>
    <protectedRange algorithmName="SHA-512" hashValue="B44RDrZf8PeehMcR7wgLDsptE6SOVnWyrWVEAuzQaOiuoasP82zXgl66iVn719M60gn91yqrLz1vNUCY8T27pA==" saltValue="9+/lXb5npALN7XE7MuUnnA==" spinCount="100000" sqref="K92" name="Štengl_2"/>
    <protectedRange algorithmName="SHA-512" hashValue="Jdu7/T9zTdoYar8QBTfDJ1nfyIOBVA47K4JvHbtSb4vmnCwGQfXVcYUG1HfBDVJwhaNCp91Ho4NGD7mjXC3I/g==" saltValue="/bhy+g/yC5yyaY6rLEGwyg==" spinCount="100000" sqref="J92" name="Reischig_2"/>
    <protectedRange algorithmName="SHA-512" hashValue="m5iJozwE9si5SHZQPP5cTHaog5PbIf6J05iC2Jm2DyW1E139ssbBSn88CMTrg6kgBtYU7G5xyuw0wM2WYHM3SQ==" saltValue="X9hoTLnbHx8X2JZrsBuTBQ==" spinCount="100000" sqref="I92" name="Hrabák_2"/>
    <protectedRange algorithmName="SHA-512" hashValue="OWdnr58WnT2TeJb3SUegcC6bGXnMVAl4hyBmcWJlWvEJlMUmeXBWDDQpNYLRwsKEE7qqBHKy6AIb2RtQq4R22A==" saltValue="3NKSWksSfEHmztVYsWoBGA==" spinCount="100000" sqref="C92:H92 U92" name="Matějovič_2"/>
    <protectedRange algorithmName="SHA-512" hashValue="8KBCBytV+ytb2ZCqNm8ffCwkKTMQdHu0XxiPHJ+XFEtEPWOvNGRfqYwgugyhlgyqlva13PXVgkjdclnPPIEBhQ==" saltValue="MUHEziHVSyDIUjcyjJYYug==" spinCount="100000" sqref="A10:G10 A18:G18 A28:G28 A37:G37 A41:G41 A47:G47 A55:G55 A61:G61 A74:G74 A77:G77 A83:G83 A91:G91" name="administrátor_3"/>
    <protectedRange algorithmName="SHA-512" hashValue="8KBCBytV+ytb2ZCqNm8ffCwkKTMQdHu0XxiPHJ+XFEtEPWOvNGRfqYwgugyhlgyqlva13PXVgkjdclnPPIEBhQ==" saltValue="MUHEziHVSyDIUjcyjJYYug==" spinCount="100000" sqref="C76:G76" name="administrátor_19"/>
    <protectedRange algorithmName="SHA-512" hashValue="F+/Kapg2qf0/80F3W36mpSD9RiIST3W6qEez3i0a0gOX3gJQO7Map3l26ZpJde7zhaF8EtVTcuBuZta0QujrRA==" saltValue="QNMcK5T3Qq6xxN0tq0CI4g==" spinCount="100000" sqref="S39:S40" name="Racek_8"/>
    <protectedRange algorithmName="SHA-512" hashValue="NZoysR8am9A4c8qWrXsGrUQsOaWT9eF8961Ed3+N3kmyA0xVZg67oX4U1wgJAB/oDDtKHT4hw5e12V3bAodEwA==" saltValue="oe4yt3VwZh+HV/7r51L/ow==" spinCount="100000" sqref="R39:R40" name="Mareš_8"/>
    <protectedRange algorithmName="SHA-512" hashValue="xBRCQbMhJaN/j2ojnNG1NnvLeADDlMCO/GQMobw90Dhjx8ToowyowNt2f3mjnHnKv0pDv/AwZvwLQEwx3NCvuA==" saltValue="763GAIuEOiQg/j4nD2czdA==" spinCount="100000" sqref="Q39:Q40" name="Klein_8"/>
    <protectedRange algorithmName="SHA-512" hashValue="iSrNlvf7H3X4Wr3IinNcivKsNcxznpg0R4bCtrfCpuRiz2HxQWIYBONiaWush7wOse8Rlk7P/k2sSU1AYcbumA==" saltValue="mSaBj9DsLNikYEMoj0Y7Pw==" spinCount="100000" sqref="P39:P40" name="Tonar_8"/>
    <protectedRange algorithmName="SHA-512" hashValue="jj2QmANDYTRJ7qFgb0qw28l3vUKWmRFy0RU8njd3O2t86V2NRsSVeEikGdvT/GYeGuys0gw9Xy1IdfYMmLKYfw==" saltValue="iqLdBptcHkBOITJYI45jtA==" spinCount="100000" sqref="O39:O40" name="Vištejnová_8"/>
    <protectedRange algorithmName="SHA-512" hashValue="x32S8ZUrPXfyAD+czUSb8cCiRzOjSRAKTg0VcdzOf3aK9uX9x/HzyC+8FDfsouCEr5kk+HPYZWHiKZjz63xieA==" saltValue="PbBmTR+OhCzQ3q1HTUQAZQ==" spinCount="100000" sqref="N39:N40" name="Kuncová_8"/>
    <protectedRange algorithmName="SHA-512" hashValue="2sIQHbrkpxLhxH9npk9/XYv7Nf+SGe9MN5M9TlHiL8syxpe3IpIsHHTwYA2sOiFCJWqXawQupiUgpTjaoZQtOQ==" saltValue="DqRiVeot1yZFaH5IkzIqkA==" spinCount="100000" sqref="M39:M40" name="Cendelín_8"/>
    <protectedRange algorithmName="SHA-512" hashValue="IYmlryiPiSXmxG3fjCFtNY56U9dzPQ9mdvQnWWd5Tcz2UfyqvJmc5VDHbabUpdMUUekUnYEnYCSUsoFxKPIpuA==" saltValue="WOKCfqJZQ1SL50xJJVtb9Q==" spinCount="100000" sqref="L39:L40" name="Ježek_8"/>
    <protectedRange algorithmName="SHA-512" hashValue="B44RDrZf8PeehMcR7wgLDsptE6SOVnWyrWVEAuzQaOiuoasP82zXgl66iVn719M60gn91yqrLz1vNUCY8T27pA==" saltValue="9+/lXb5npALN7XE7MuUnnA==" spinCount="100000" sqref="K39:K40" name="Štengl_8"/>
    <protectedRange algorithmName="SHA-512" hashValue="Jdu7/T9zTdoYar8QBTfDJ1nfyIOBVA47K4JvHbtSb4vmnCwGQfXVcYUG1HfBDVJwhaNCp91Ho4NGD7mjXC3I/g==" saltValue="/bhy+g/yC5yyaY6rLEGwyg==" spinCount="100000" sqref="J39:J40" name="Reischig_8"/>
    <protectedRange algorithmName="SHA-512" hashValue="m5iJozwE9si5SHZQPP5cTHaog5PbIf6J05iC2Jm2DyW1E139ssbBSn88CMTrg6kgBtYU7G5xyuw0wM2WYHM3SQ==" saltValue="X9hoTLnbHx8X2JZrsBuTBQ==" spinCount="100000" sqref="I39:I40" name="Hrabák_8"/>
    <protectedRange algorithmName="SHA-512" hashValue="OWdnr58WnT2TeJb3SUegcC6bGXnMVAl4hyBmcWJlWvEJlMUmeXBWDDQpNYLRwsKEE7qqBHKy6AIb2RtQq4R22A==" saltValue="3NKSWksSfEHmztVYsWoBGA==" spinCount="100000" sqref="C39:H40 U39:U40" name="Matějovič_8"/>
    <protectedRange sqref="U9 U12:U17 U20:U27 U30:U36 U39:U40 U43:U46 U49:U54 U57:U60 U63:U73 U76 U79:U82 U85:U90" name="dodavatele"/>
    <protectedRange algorithmName="SHA-512" hashValue="F+/Kapg2qf0/80F3W36mpSD9RiIST3W6qEez3i0a0gOX3gJQO7Map3l26ZpJde7zhaF8EtVTcuBuZta0QujrRA==" saltValue="QNMcK5T3Qq6xxN0tq0CI4g==" spinCount="100000" sqref="S79:S82" name="Racek_2_1"/>
    <protectedRange algorithmName="SHA-512" hashValue="NZoysR8am9A4c8qWrXsGrUQsOaWT9eF8961Ed3+N3kmyA0xVZg67oX4U1wgJAB/oDDtKHT4hw5e12V3bAodEwA==" saltValue="oe4yt3VwZh+HV/7r51L/ow==" spinCount="100000" sqref="R79:R82" name="Mareš_2_1"/>
    <protectedRange algorithmName="SHA-512" hashValue="xBRCQbMhJaN/j2ojnNG1NnvLeADDlMCO/GQMobw90Dhjx8ToowyowNt2f3mjnHnKv0pDv/AwZvwLQEwx3NCvuA==" saltValue="763GAIuEOiQg/j4nD2czdA==" spinCount="100000" sqref="Q79:Q82" name="Klein_2_1"/>
    <protectedRange algorithmName="SHA-512" hashValue="iSrNlvf7H3X4Wr3IinNcivKsNcxznpg0R4bCtrfCpuRiz2HxQWIYBONiaWush7wOse8Rlk7P/k2sSU1AYcbumA==" saltValue="mSaBj9DsLNikYEMoj0Y7Pw==" spinCount="100000" sqref="P79:P82" name="Tonar_2_1"/>
    <protectedRange algorithmName="SHA-512" hashValue="jj2QmANDYTRJ7qFgb0qw28l3vUKWmRFy0RU8njd3O2t86V2NRsSVeEikGdvT/GYeGuys0gw9Xy1IdfYMmLKYfw==" saltValue="iqLdBptcHkBOITJYI45jtA==" spinCount="100000" sqref="O79:O82" name="Vištejnová_2_1"/>
    <protectedRange algorithmName="SHA-512" hashValue="x32S8ZUrPXfyAD+czUSb8cCiRzOjSRAKTg0VcdzOf3aK9uX9x/HzyC+8FDfsouCEr5kk+HPYZWHiKZjz63xieA==" saltValue="PbBmTR+OhCzQ3q1HTUQAZQ==" spinCount="100000" sqref="N79:N82" name="Kuncová_2_1"/>
    <protectedRange algorithmName="SHA-512" hashValue="2sIQHbrkpxLhxH9npk9/XYv7Nf+SGe9MN5M9TlHiL8syxpe3IpIsHHTwYA2sOiFCJWqXawQupiUgpTjaoZQtOQ==" saltValue="DqRiVeot1yZFaH5IkzIqkA==" spinCount="100000" sqref="M79:M82" name="Cendelín_2_1"/>
    <protectedRange algorithmName="SHA-512" hashValue="IYmlryiPiSXmxG3fjCFtNY56U9dzPQ9mdvQnWWd5Tcz2UfyqvJmc5VDHbabUpdMUUekUnYEnYCSUsoFxKPIpuA==" saltValue="WOKCfqJZQ1SL50xJJVtb9Q==" spinCount="100000" sqref="L79:L82" name="Ježek_2_1"/>
    <protectedRange algorithmName="SHA-512" hashValue="B44RDrZf8PeehMcR7wgLDsptE6SOVnWyrWVEAuzQaOiuoasP82zXgl66iVn719M60gn91yqrLz1vNUCY8T27pA==" saltValue="9+/lXb5npALN7XE7MuUnnA==" spinCount="100000" sqref="K79:K82" name="Štengl_2_1"/>
    <protectedRange algorithmName="SHA-512" hashValue="Jdu7/T9zTdoYar8QBTfDJ1nfyIOBVA47K4JvHbtSb4vmnCwGQfXVcYUG1HfBDVJwhaNCp91Ho4NGD7mjXC3I/g==" saltValue="/bhy+g/yC5yyaY6rLEGwyg==" spinCount="100000" sqref="J79:J82" name="Reischig_2_1"/>
    <protectedRange algorithmName="SHA-512" hashValue="m5iJozwE9si5SHZQPP5cTHaog5PbIf6J05iC2Jm2DyW1E139ssbBSn88CMTrg6kgBtYU7G5xyuw0wM2WYHM3SQ==" saltValue="X9hoTLnbHx8X2JZrsBuTBQ==" spinCount="100000" sqref="I79:I82" name="Hrabák_2_1"/>
    <protectedRange algorithmName="SHA-512" hashValue="OWdnr58WnT2TeJb3SUegcC6bGXnMVAl4hyBmcWJlWvEJlMUmeXBWDDQpNYLRwsKEE7qqBHKy6AIb2RtQq4R22A==" saltValue="3NKSWksSfEHmztVYsWoBGA==" spinCount="100000" sqref="U79:U82 C79:H82" name="Matějovič_2_1"/>
    <protectedRange algorithmName="SHA-512" hashValue="F+/Kapg2qf0/80F3W36mpSD9RiIST3W6qEez3i0a0gOX3gJQO7Map3l26ZpJde7zhaF8EtVTcuBuZta0QujrRA==" saltValue="QNMcK5T3Qq6xxN0tq0CI4g==" spinCount="100000" sqref="S78" name="Racek_1_2"/>
    <protectedRange algorithmName="SHA-512" hashValue="NZoysR8am9A4c8qWrXsGrUQsOaWT9eF8961Ed3+N3kmyA0xVZg67oX4U1wgJAB/oDDtKHT4hw5e12V3bAodEwA==" saltValue="oe4yt3VwZh+HV/7r51L/ow==" spinCount="100000" sqref="R78" name="Mareš_1_2"/>
    <protectedRange algorithmName="SHA-512" hashValue="xBRCQbMhJaN/j2ojnNG1NnvLeADDlMCO/GQMobw90Dhjx8ToowyowNt2f3mjnHnKv0pDv/AwZvwLQEwx3NCvuA==" saltValue="763GAIuEOiQg/j4nD2czdA==" spinCount="100000" sqref="Q78" name="Klein_1_2"/>
    <protectedRange algorithmName="SHA-512" hashValue="iSrNlvf7H3X4Wr3IinNcivKsNcxznpg0R4bCtrfCpuRiz2HxQWIYBONiaWush7wOse8Rlk7P/k2sSU1AYcbumA==" saltValue="mSaBj9DsLNikYEMoj0Y7Pw==" spinCount="100000" sqref="P78" name="Tonar_1_2"/>
    <protectedRange algorithmName="SHA-512" hashValue="jj2QmANDYTRJ7qFgb0qw28l3vUKWmRFy0RU8njd3O2t86V2NRsSVeEikGdvT/GYeGuys0gw9Xy1IdfYMmLKYfw==" saltValue="iqLdBptcHkBOITJYI45jtA==" spinCount="100000" sqref="O78" name="Vištejnová_1_2"/>
    <protectedRange algorithmName="SHA-512" hashValue="x32S8ZUrPXfyAD+czUSb8cCiRzOjSRAKTg0VcdzOf3aK9uX9x/HzyC+8FDfsouCEr5kk+HPYZWHiKZjz63xieA==" saltValue="PbBmTR+OhCzQ3q1HTUQAZQ==" spinCount="100000" sqref="N78" name="Kuncová_1_2"/>
    <protectedRange algorithmName="SHA-512" hashValue="2sIQHbrkpxLhxH9npk9/XYv7Nf+SGe9MN5M9TlHiL8syxpe3IpIsHHTwYA2sOiFCJWqXawQupiUgpTjaoZQtOQ==" saltValue="DqRiVeot1yZFaH5IkzIqkA==" spinCount="100000" sqref="M78" name="Cendelín_1_2"/>
    <protectedRange algorithmName="SHA-512" hashValue="IYmlryiPiSXmxG3fjCFtNY56U9dzPQ9mdvQnWWd5Tcz2UfyqvJmc5VDHbabUpdMUUekUnYEnYCSUsoFxKPIpuA==" saltValue="WOKCfqJZQ1SL50xJJVtb9Q==" spinCount="100000" sqref="L78" name="Ježek_1_2"/>
    <protectedRange algorithmName="SHA-512" hashValue="B44RDrZf8PeehMcR7wgLDsptE6SOVnWyrWVEAuzQaOiuoasP82zXgl66iVn719M60gn91yqrLz1vNUCY8T27pA==" saltValue="9+/lXb5npALN7XE7MuUnnA==" spinCount="100000" sqref="K78" name="Štengl_1_2"/>
    <protectedRange algorithmName="SHA-512" hashValue="Jdu7/T9zTdoYar8QBTfDJ1nfyIOBVA47K4JvHbtSb4vmnCwGQfXVcYUG1HfBDVJwhaNCp91Ho4NGD7mjXC3I/g==" saltValue="/bhy+g/yC5yyaY6rLEGwyg==" spinCount="100000" sqref="J78" name="Reischig_1_2"/>
    <protectedRange algorithmName="SHA-512" hashValue="m5iJozwE9si5SHZQPP5cTHaog5PbIf6J05iC2Jm2DyW1E139ssbBSn88CMTrg6kgBtYU7G5xyuw0wM2WYHM3SQ==" saltValue="X9hoTLnbHx8X2JZrsBuTBQ==" spinCount="100000" sqref="I78" name="Hrabák_1_2"/>
    <protectedRange algorithmName="SHA-512" hashValue="OWdnr58WnT2TeJb3SUegcC6bGXnMVAl4hyBmcWJlWvEJlMUmeXBWDDQpNYLRwsKEE7qqBHKy6AIb2RtQq4R22A==" saltValue="3NKSWksSfEHmztVYsWoBGA==" spinCount="100000" sqref="D78:F78 U78 H78" name="Matějovič_1_2"/>
    <protectedRange algorithmName="SHA-512" hashValue="8KBCBytV+ytb2ZCqNm8ffCwkKTMQdHu0XxiPHJ+XFEtEPWOvNGRfqYwgugyhlgyqlva13PXVgkjdclnPPIEBhQ==" saltValue="MUHEziHVSyDIUjcyjJYYug==" spinCount="100000" sqref="G78" name="administrátor_7_2"/>
    <protectedRange algorithmName="SHA-512" hashValue="8KBCBytV+ytb2ZCqNm8ffCwkKTMQdHu0XxiPHJ+XFEtEPWOvNGRfqYwgugyhlgyqlva13PXVgkjdclnPPIEBhQ==" saltValue="MUHEziHVSyDIUjcyjJYYug==" spinCount="100000" sqref="C69:G73" name="administrátor_4_1"/>
    <protectedRange algorithmName="SHA-512" hashValue="8KBCBytV+ytb2ZCqNm8ffCwkKTMQdHu0XxiPHJ+XFEtEPWOvNGRfqYwgugyhlgyqlva13PXVgkjdclnPPIEBhQ==" saltValue="MUHEziHVSyDIUjcyjJYYug==" spinCount="100000" sqref="B62 B64 A39:A40 C62:G68 A62:A73 B66 A38:G38 B68 B70 B72" name="administrátor_3_1"/>
    <protectedRange algorithmName="SHA-512" hashValue="8KBCBytV+ytb2ZCqNm8ffCwkKTMQdHu0XxiPHJ+XFEtEPWOvNGRfqYwgugyhlgyqlva13PXVgkjdclnPPIEBhQ==" saltValue="MUHEziHVSyDIUjcyjJYYug==" spinCount="100000" sqref="B58 B60 C57:G60 A57:A60" name="administrátor_9"/>
    <protectedRange algorithmName="SHA-512" hashValue="8KBCBytV+ytb2ZCqNm8ffCwkKTMQdHu0XxiPHJ+XFEtEPWOvNGRfqYwgugyhlgyqlva13PXVgkjdclnPPIEBhQ==" saltValue="MUHEziHVSyDIUjcyjJYYug==" spinCount="100000" sqref="B42 B44 C42:G46 B46 A42:A46 B48 A48:A54 C48:G54 B84 C84:G89 A84:A90 E90:G90" name="administrátor_8"/>
    <protectedRange algorithmName="SHA-512" hashValue="8KBCBytV+ytb2ZCqNm8ffCwkKTMQdHu0XxiPHJ+XFEtEPWOvNGRfqYwgugyhlgyqlva13PXVgkjdclnPPIEBhQ==" saltValue="MUHEziHVSyDIUjcyjJYYug==" spinCount="100000" sqref="B13:B14 B21 B23 B25 C9:G9 A11:A17 B27 B16:B17 B31 C20:G27 C11:G16 A19:A27 B19:C19 B29 A29:A36 C29:G36 B33 B35" name="administrátor_2"/>
    <protectedRange algorithmName="SHA-512" hashValue="8KBCBytV+ytb2ZCqNm8ffCwkKTMQdHu0XxiPHJ+XFEtEPWOvNGRfqYwgugyhlgyqlva13PXVgkjdclnPPIEBhQ==" saltValue="MUHEziHVSyDIUjcyjJYYug==" spinCount="100000" sqref="B11" name="administrátor_1_1"/>
    <protectedRange algorithmName="SHA-512" hashValue="F+/Kapg2qf0/80F3W36mpSD9RiIST3W6qEez3i0a0gOX3gJQO7Map3l26ZpJde7zhaF8EtVTcuBuZta0QujrRA==" saltValue="QNMcK5T3Qq6xxN0tq0CI4g==" spinCount="100000" sqref="S56" name="Racek_1"/>
    <protectedRange algorithmName="SHA-512" hashValue="NZoysR8am9A4c8qWrXsGrUQsOaWT9eF8961Ed3+N3kmyA0xVZg67oX4U1wgJAB/oDDtKHT4hw5e12V3bAodEwA==" saltValue="oe4yt3VwZh+HV/7r51L/ow==" spinCount="100000" sqref="R56" name="Mareš_1"/>
    <protectedRange algorithmName="SHA-512" hashValue="xBRCQbMhJaN/j2ojnNG1NnvLeADDlMCO/GQMobw90Dhjx8ToowyowNt2f3mjnHnKv0pDv/AwZvwLQEwx3NCvuA==" saltValue="763GAIuEOiQg/j4nD2czdA==" spinCount="100000" sqref="Q56" name="Klein_1"/>
    <protectedRange algorithmName="SHA-512" hashValue="iSrNlvf7H3X4Wr3IinNcivKsNcxznpg0R4bCtrfCpuRiz2HxQWIYBONiaWush7wOse8Rlk7P/k2sSU1AYcbumA==" saltValue="mSaBj9DsLNikYEMoj0Y7Pw==" spinCount="100000" sqref="P56" name="Tonar_1"/>
    <protectedRange algorithmName="SHA-512" hashValue="jj2QmANDYTRJ7qFgb0qw28l3vUKWmRFy0RU8njd3O2t86V2NRsSVeEikGdvT/GYeGuys0gw9Xy1IdfYMmLKYfw==" saltValue="iqLdBptcHkBOITJYI45jtA==" spinCount="100000" sqref="O56" name="Vištejnová_1"/>
    <protectedRange algorithmName="SHA-512" hashValue="x32S8ZUrPXfyAD+czUSb8cCiRzOjSRAKTg0VcdzOf3aK9uX9x/HzyC+8FDfsouCEr5kk+HPYZWHiKZjz63xieA==" saltValue="PbBmTR+OhCzQ3q1HTUQAZQ==" spinCount="100000" sqref="N56" name="Kuncová_1"/>
    <protectedRange algorithmName="SHA-512" hashValue="2sIQHbrkpxLhxH9npk9/XYv7Nf+SGe9MN5M9TlHiL8syxpe3IpIsHHTwYA2sOiFCJWqXawQupiUgpTjaoZQtOQ==" saltValue="DqRiVeot1yZFaH5IkzIqkA==" spinCount="100000" sqref="M56" name="Cendelín_1"/>
    <protectedRange algorithmName="SHA-512" hashValue="IYmlryiPiSXmxG3fjCFtNY56U9dzPQ9mdvQnWWd5Tcz2UfyqvJmc5VDHbabUpdMUUekUnYEnYCSUsoFxKPIpuA==" saltValue="WOKCfqJZQ1SL50xJJVtb9Q==" spinCount="100000" sqref="L56" name="Ježek_1"/>
    <protectedRange algorithmName="SHA-512" hashValue="B44RDrZf8PeehMcR7wgLDsptE6SOVnWyrWVEAuzQaOiuoasP82zXgl66iVn719M60gn91yqrLz1vNUCY8T27pA==" saltValue="9+/lXb5npALN7XE7MuUnnA==" spinCount="100000" sqref="K56" name="Štengl_1"/>
    <protectedRange algorithmName="SHA-512" hashValue="Jdu7/T9zTdoYar8QBTfDJ1nfyIOBVA47K4JvHbtSb4vmnCwGQfXVcYUG1HfBDVJwhaNCp91Ho4NGD7mjXC3I/g==" saltValue="/bhy+g/yC5yyaY6rLEGwyg==" spinCount="100000" sqref="J56" name="Reischig_1"/>
    <protectedRange algorithmName="SHA-512" hashValue="m5iJozwE9si5SHZQPP5cTHaog5PbIf6J05iC2Jm2DyW1E139ssbBSn88CMTrg6kgBtYU7G5xyuw0wM2WYHM3SQ==" saltValue="X9hoTLnbHx8X2JZrsBuTBQ==" spinCount="100000" sqref="I56" name="Hrabák_1"/>
    <protectedRange algorithmName="SHA-512" hashValue="OWdnr58WnT2TeJb3SUegcC6bGXnMVAl4hyBmcWJlWvEJlMUmeXBWDDQpNYLRwsKEE7qqBHKy6AIb2RtQq4R22A==" saltValue="3NKSWksSfEHmztVYsWoBGA==" spinCount="100000" sqref="U56 D56:F56 H56" name="Matějovič_1"/>
    <protectedRange algorithmName="SHA-512" hashValue="8KBCBytV+ytb2ZCqNm8ffCwkKTMQdHu0XxiPHJ+XFEtEPWOvNGRfqYwgugyhlgyqlva13PXVgkjdclnPPIEBhQ==" saltValue="MUHEziHVSyDIUjcyjJYYug==" spinCount="100000" sqref="G56" name="administrátor_7"/>
    <protectedRange algorithmName="SHA-512" hashValue="8KBCBytV+ytb2ZCqNm8ffCwkKTMQdHu0XxiPHJ+XFEtEPWOvNGRfqYwgugyhlgyqlva13PXVgkjdclnPPIEBhQ==" saltValue="MUHEziHVSyDIUjcyjJYYug==" spinCount="100000" sqref="A8:A9 B8:G8 A75:G75 A76" name="administrátor"/>
    <protectedRange algorithmName="SHA-512" hashValue="8KBCBytV+ytb2ZCqNm8ffCwkKTMQdHu0XxiPHJ+XFEtEPWOvNGRfqYwgugyhlgyqlva13PXVgkjdclnPPIEBhQ==" saltValue="MUHEziHVSyDIUjcyjJYYug==" spinCount="100000" sqref="A7:G7" name="administrátor_1"/>
  </protectedRanges>
  <autoFilter ref="A7:V82"/>
  <dataConsolidate/>
  <customSheetViews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1"/>
      <autoFilter ref="A7:V108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17">
    <mergeCell ref="A10:U10"/>
    <mergeCell ref="A18:U18"/>
    <mergeCell ref="A28:U28"/>
    <mergeCell ref="A37:U37"/>
    <mergeCell ref="A91:U91"/>
    <mergeCell ref="A41:U41"/>
    <mergeCell ref="A47:U47"/>
    <mergeCell ref="A61:U61"/>
    <mergeCell ref="A77:U77"/>
    <mergeCell ref="A83:U83"/>
    <mergeCell ref="A74:U74"/>
    <mergeCell ref="A55:U55"/>
    <mergeCell ref="A1:U1"/>
    <mergeCell ref="A3:V3"/>
    <mergeCell ref="A4:V4"/>
    <mergeCell ref="A5:V5"/>
    <mergeCell ref="A6:V6"/>
  </mergeCells>
  <hyperlinks>
    <hyperlink ref="D69" r:id="rId3" display="https://www.thermofisher.cz/produkty/svorka-pruzinova-pro-19-26, 2305.7122"/>
    <hyperlink ref="D32" r:id="rId4" display="https://www.sigmaaldrich.com/catalog/search?term=88-68-6&amp;interface=CAS%20No.&amp;lang=en&amp;region=US&amp;focus=product"/>
    <hyperlink ref="D33" r:id="rId5" display="https://www.sigmaaldrich.com/catalog/search?term=67-56-1&amp;interface=CAS%20No.&amp;N=0&amp;mode=partialmax&amp;lang=en&amp;region=CZ&amp;focus=product"/>
    <hyperlink ref="D35" r:id="rId6" display="https://www.sigmaaldrich.com/catalog/search?term=1317-70-0&amp;interface=CAS%20No.&amp;lang=en&amp;region=US&amp;focus=product"/>
    <hyperlink ref="D36" r:id="rId7" display="https://www.sigmaaldrich.com/catalog/search?term=77-86-1&amp;interface=CAS%20No.&amp;N=0&amp;mode=partialmax&amp;lang=en&amp;region=CZ&amp;focus=product"/>
  </hyperlinks>
  <pageMargins left="0.7" right="0.7" top="0.78740157499999996" bottom="0.78740157499999996" header="0.3" footer="0.3"/>
  <pageSetup paperSize="9" orientation="portrait"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okud Vámi požadovaná jednotka není v seznamu, kontaktujte administrátora eva.skudrnova@lfp.cuni.cz">
          <x14:formula1>
            <xm:f>'\\DALI\Aplikace$\DNS_FIND\FIND 04 DNS XX-2020\[objednávkový katalog FIND 04 DNS XX-2020 - summary 11.6..xlsx]seznamy'!#REF!</xm:f>
          </x14:formula1>
          <xm:sqref>E57:E60</xm:sqref>
        </x14:dataValidation>
        <x14:dataValidation type="list" allowBlank="1" showInputMessage="1" showErrorMessage="1" error="Pokud Vámi požadovaná jednotka není v seznamu, kontaktujte administrátora eva.skudrnova@lfp.cuni.cz">
          <x14:formula1>
            <xm:f>'\\DALI\Aplikace$\DNS_FIND\FIND 04 DNS XX-2020\[objednávkový katalog FIND 04 DNS XX-2020 - summary 11.6..xlsx]seznamy'!#REF!</xm:f>
          </x14:formula1>
          <xm:sqref>E79:E82 E39:E40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 cenami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2020-06-16T11:20:28Z</dcterms:created>
  <dcterms:modified xsi:type="dcterms:W3CDTF">2020-09-09T11:44:46Z</dcterms:modified>
</cp:coreProperties>
</file>