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543 Lekarska fakulta UK, 4.etapa\4 - PD\7a - DPS archiv\ROZPOCET\2022-06-13 Uprava vnitrniho vybaveni\VYKAZ VYMER\"/>
    </mc:Choice>
  </mc:AlternateContent>
  <xr:revisionPtr revIDLastSave="0" documentId="13_ncr:1_{ABDF2072-73E9-49E8-BABF-247D86EE7BEE}" xr6:coauthVersionLast="47" xr6:coauthVersionMax="47" xr10:uidLastSave="{00000000-0000-0000-0000-000000000000}"/>
  <bookViews>
    <workbookView xWindow="-15" yWindow="0" windowWidth="23850" windowHeight="17370" tabRatio="892" xr2:uid="{00000000-000D-0000-FFFF-FFFF00000000}"/>
  </bookViews>
  <sheets>
    <sheet name="KL" sheetId="14" r:id="rId1"/>
    <sheet name="D.1.4.9.c.01 VNITŘNÍ VYBAVENÍ" sheetId="18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obl11" localSheetId="1">#REF!</definedName>
    <definedName name="_obl11">#REF!</definedName>
    <definedName name="_obl12" localSheetId="1">#REF!</definedName>
    <definedName name="_obl12">#REF!</definedName>
    <definedName name="_obl13" localSheetId="1">#REF!</definedName>
    <definedName name="_obl13">#REF!</definedName>
    <definedName name="_obl14" localSheetId="1">#REF!</definedName>
    <definedName name="_obl14">#REF!</definedName>
    <definedName name="_obl15" localSheetId="1">#REF!</definedName>
    <definedName name="_obl15">#REF!</definedName>
    <definedName name="_obl16" localSheetId="1">#REF!</definedName>
    <definedName name="_obl16">#REF!</definedName>
    <definedName name="_obl17" localSheetId="1">#REF!</definedName>
    <definedName name="_obl17">#REF!</definedName>
    <definedName name="_obl1710" localSheetId="1">#REF!</definedName>
    <definedName name="_obl1710">#REF!</definedName>
    <definedName name="_obl1711" localSheetId="1">#REF!</definedName>
    <definedName name="_obl1711">#REF!</definedName>
    <definedName name="_obl1712" localSheetId="1">#REF!</definedName>
    <definedName name="_obl1712">#REF!</definedName>
    <definedName name="_obl1713" localSheetId="1">#REF!</definedName>
    <definedName name="_obl1713">#REF!</definedName>
    <definedName name="_obl1714" localSheetId="1">#REF!</definedName>
    <definedName name="_obl1714">#REF!</definedName>
    <definedName name="_obl1715" localSheetId="1">#REF!</definedName>
    <definedName name="_obl1715">#REF!</definedName>
    <definedName name="_obl1716" localSheetId="1">#REF!</definedName>
    <definedName name="_obl1716">#REF!</definedName>
    <definedName name="_obl1717" localSheetId="1">#REF!</definedName>
    <definedName name="_obl1717">#REF!</definedName>
    <definedName name="_obl1718" localSheetId="1">#REF!</definedName>
    <definedName name="_obl1718">#REF!</definedName>
    <definedName name="_obl1719" localSheetId="1">#REF!</definedName>
    <definedName name="_obl1719">#REF!</definedName>
    <definedName name="_obl173" localSheetId="1">#REF!</definedName>
    <definedName name="_obl173">#REF!</definedName>
    <definedName name="_obl174" localSheetId="1">#REF!</definedName>
    <definedName name="_obl174">#REF!</definedName>
    <definedName name="_obl175" localSheetId="1">#REF!</definedName>
    <definedName name="_obl175">#REF!</definedName>
    <definedName name="_obl176" localSheetId="1">#REF!</definedName>
    <definedName name="_obl176">#REF!</definedName>
    <definedName name="_obl177" localSheetId="1">#REF!</definedName>
    <definedName name="_obl177">#REF!</definedName>
    <definedName name="_obl178" localSheetId="1">#REF!</definedName>
    <definedName name="_obl178">#REF!</definedName>
    <definedName name="_obl179" localSheetId="1">#REF!</definedName>
    <definedName name="_obl179">#REF!</definedName>
    <definedName name="_obl18" localSheetId="1">#REF!</definedName>
    <definedName name="_obl18">#REF!</definedName>
    <definedName name="_obl181" localSheetId="1">#REF!</definedName>
    <definedName name="_obl181">#REF!</definedName>
    <definedName name="_obl1816" localSheetId="1">#REF!</definedName>
    <definedName name="_obl1816">#REF!</definedName>
    <definedName name="_obl1820" localSheetId="1">#REF!</definedName>
    <definedName name="_obl1820">#REF!</definedName>
    <definedName name="_obl1821" localSheetId="1">#REF!</definedName>
    <definedName name="_obl1821">#REF!</definedName>
    <definedName name="_obl1822" localSheetId="1">#REF!</definedName>
    <definedName name="_obl1822">#REF!</definedName>
    <definedName name="_obl1823" localSheetId="1">#REF!</definedName>
    <definedName name="_obl1823">#REF!</definedName>
    <definedName name="_obl1824" localSheetId="1">#REF!</definedName>
    <definedName name="_obl1824">#REF!</definedName>
    <definedName name="_obl1825" localSheetId="1">#REF!</definedName>
    <definedName name="_obl1825">#REF!</definedName>
    <definedName name="_obl1826" localSheetId="1">#REF!</definedName>
    <definedName name="_obl1826">#REF!</definedName>
    <definedName name="_obl1827" localSheetId="1">#REF!</definedName>
    <definedName name="_obl1827">#REF!</definedName>
    <definedName name="_obl1828" localSheetId="1">#REF!</definedName>
    <definedName name="_obl1828">#REF!</definedName>
    <definedName name="_obl1829" localSheetId="1">#REF!</definedName>
    <definedName name="_obl1829">#REF!</definedName>
    <definedName name="_obl183" localSheetId="1">#REF!</definedName>
    <definedName name="_obl183">#REF!</definedName>
    <definedName name="_obl1831" localSheetId="1">#REF!</definedName>
    <definedName name="_obl1831">#REF!</definedName>
    <definedName name="_obl1832" localSheetId="1">#REF!</definedName>
    <definedName name="_obl1832">#REF!</definedName>
    <definedName name="_obl184" localSheetId="1">#REF!</definedName>
    <definedName name="_obl184">#REF!</definedName>
    <definedName name="_obl185" localSheetId="1">#REF!</definedName>
    <definedName name="_obl185">#REF!</definedName>
    <definedName name="_obl186" localSheetId="1">#REF!</definedName>
    <definedName name="_obl186">#REF!</definedName>
    <definedName name="_obl187" localSheetId="1">#REF!</definedName>
    <definedName name="_obl187">#REF!</definedName>
    <definedName name="_SO16" localSheetId="1" hidden="1">{#N/A,#N/A,TRUE,"Krycí list"}</definedName>
    <definedName name="_SO16" localSheetId="0" hidden="1">{#N/A,#N/A,TRUE,"Krycí list"}</definedName>
    <definedName name="_SO16" hidden="1">{#N/A,#N/A,TRUE,"Krycí list"}</definedName>
    <definedName name="_VZT1" localSheetId="1">Scheduled_Payment+Extra_Payment</definedName>
    <definedName name="_VZT1" localSheetId="0">Scheduled_Payment+Extra_Payment</definedName>
    <definedName name="_VZT1">Scheduled_Payment+Extra_Payment</definedName>
    <definedName name="_VZT2" localSheetId="1">DATE(YEAR([1]!Loan_Start),MONTH([1]!Loan_Start)+Payment_Number,DAY([1]!Loan_Start))</definedName>
    <definedName name="_VZT2" localSheetId="0">DATE(YEAR([0]!Loan_Start),MONTH([0]!Loan_Start)+Payment_Number,DAY([0]!Loan_Start))</definedName>
    <definedName name="_VZT2">DATE(YEAR([0]!Loan_Start),MONTH([0]!Loan_Start)+Payment_Number,DAY([0]!Loan_Start))</definedName>
    <definedName name="_vzt3" localSheetId="1">'[2]Rekapitulace roz.  vč. kapitol'!#REF!</definedName>
    <definedName name="_vzt3">'[2]Rekapitulace roz.  vč. kapitol'!#REF!</definedName>
    <definedName name="_VZT5" localSheetId="1">'[2]Rekapitulace roz.  vč. kapitol'!#REF!</definedName>
    <definedName name="_VZT5">'[2]Rekapitulace roz.  vč. kapitol'!#REF!</definedName>
    <definedName name="_VZT6" localSheetId="1">'[2]Rekapitulace roz.  vč. kapitol'!#REF!</definedName>
    <definedName name="_VZT6">'[2]Rekapitulace roz.  vč. kapitol'!#REF!</definedName>
    <definedName name="_VZT8" localSheetId="1">'[2]Rekapitulace roz.  vč. kapitol'!#REF!</definedName>
    <definedName name="_VZT8">'[2]Rekapitulace roz.  vč. kapitol'!#REF!</definedName>
    <definedName name="a" localSheetId="1">'[3]F.1.4.5. ZZTI'!#REF!</definedName>
    <definedName name="a">'[4]F.1.4.5. ZZTI'!#REF!</definedName>
    <definedName name="aaaaaaaa" localSheetId="1" hidden="1">{#N/A,#N/A,TRUE,"Krycí list"}</definedName>
    <definedName name="aaaaaaaa" localSheetId="0" hidden="1">{#N/A,#N/A,TRUE,"Krycí list"}</definedName>
    <definedName name="aaaaaaaa" hidden="1">{#N/A,#N/A,TRUE,"Krycí list"}</definedName>
    <definedName name="Beg_Bal" localSheetId="1">#REF!</definedName>
    <definedName name="Beg_Bal">#REF!</definedName>
    <definedName name="bghrerr" localSheetId="1">#REF!</definedName>
    <definedName name="bghrerr">#REF!</definedName>
    <definedName name="bhvfdgvf" localSheetId="1">#REF!</definedName>
    <definedName name="bhvfdgvf">#REF!</definedName>
    <definedName name="body_celkem" localSheetId="1">'[2]Rekapitulace roz.  vč. kapitol'!#REF!</definedName>
    <definedName name="body_celkem">'[2]Rekapitulace roz.  vč. kapitol'!#REF!</definedName>
    <definedName name="body_kapitoly" localSheetId="1">'[2]Rekapitulace roz.  vč. kapitol'!#REF!</definedName>
    <definedName name="body_kapitoly">'[2]Rekapitulace roz.  vč. kapitol'!#REF!</definedName>
    <definedName name="body_pomocny" localSheetId="1">'[2]Rekapitulace roz.  vč. kapitol'!#REF!</definedName>
    <definedName name="body_pomocny">'[2]Rekapitulace roz.  vč. kapitol'!#REF!</definedName>
    <definedName name="body_rozpocty" localSheetId="1">'[2]Rekapitulace roz.  vč. kapitol'!#REF!</definedName>
    <definedName name="body_rozpocty">'[2]Rekapitulace roz.  vč. kapitol'!#REF!</definedName>
    <definedName name="category1" localSheetId="1">#REF!</definedName>
    <definedName name="category1">#REF!</definedName>
    <definedName name="CelkemObjekty" localSheetId="0">KL!$F$33</definedName>
    <definedName name="celkrozp" localSheetId="1">#REF!</definedName>
    <definedName name="celkrozp">#REF!</definedName>
    <definedName name="cisloobjektu" localSheetId="1">#REF!</definedName>
    <definedName name="cisloobjektu" localSheetId="0">#REF!</definedName>
    <definedName name="cisloobjektu">#REF!</definedName>
    <definedName name="cislostavby" localSheetId="1">#REF!</definedName>
    <definedName name="CisloStavby" localSheetId="0">KL!#REF!</definedName>
    <definedName name="cislostavby">#REF!</definedName>
    <definedName name="d" localSheetId="1" hidden="1">{#N/A,#N/A,TRUE,"Krycí list"}</definedName>
    <definedName name="d" localSheetId="0" hidden="1">{#N/A,#N/A,TRUE,"Krycí list"}</definedName>
    <definedName name="d" hidden="1">{#N/A,#N/A,TRUE,"Krycí list"}</definedName>
    <definedName name="dadresa" localSheetId="0">KL!$D$9</definedName>
    <definedName name="Data" localSheetId="1">#REF!</definedName>
    <definedName name="Data">#REF!</definedName>
    <definedName name="Datum" localSheetId="1">#REF!</definedName>
    <definedName name="Datum" localSheetId="0">#REF!</definedName>
    <definedName name="Datum">#REF!</definedName>
    <definedName name="dfdaf" localSheetId="1">#REF!</definedName>
    <definedName name="dfdaf">#REF!</definedName>
    <definedName name="DIČ" localSheetId="0">KL!#REF!</definedName>
    <definedName name="Dil" localSheetId="1">#REF!</definedName>
    <definedName name="Dil" localSheetId="0">#REF!</definedName>
    <definedName name="Dil">#REF!</definedName>
    <definedName name="DKGJSDGS" localSheetId="1">#REF!</definedName>
    <definedName name="DKGJSDGS">#REF!</definedName>
    <definedName name="dmisto" localSheetId="0">KL!#REF!</definedName>
    <definedName name="dod" localSheetId="1">'[3]F.1.4.5. ZZTI'!#REF!</definedName>
    <definedName name="dod">'[4]F.1.4.5. ZZTI'!#REF!</definedName>
    <definedName name="Dodavka" localSheetId="1">#REF!</definedName>
    <definedName name="Dodavka" localSheetId="0">#REF!</definedName>
    <definedName name="Dodavka">#REF!</definedName>
    <definedName name="Dodavka0" localSheetId="1">#REF!</definedName>
    <definedName name="Dodavka0" localSheetId="0">'[5]002-A.1. Archstav  reseni'!#REF!</definedName>
    <definedName name="Dodavka0">#REF!</definedName>
    <definedName name="dpsc" localSheetId="0">KL!#REF!</definedName>
    <definedName name="dsfbhbg" localSheetId="1">#REF!</definedName>
    <definedName name="dsfbhbg">#REF!</definedName>
    <definedName name="End_Bal" localSheetId="1">#REF!</definedName>
    <definedName name="End_Bal">#REF!</definedName>
    <definedName name="exter1" localSheetId="1">#REF!</definedName>
    <definedName name="exter1">#REF!</definedName>
    <definedName name="Extra_Pay" localSheetId="1">#REF!</definedName>
    <definedName name="Extra_Pay">#REF!</definedName>
    <definedName name="f" localSheetId="1">#REF!</definedName>
    <definedName name="f">#REF!</definedName>
    <definedName name="Full_Print" localSheetId="1">#REF!</definedName>
    <definedName name="Full_Print">#REF!</definedName>
    <definedName name="ha" localSheetId="1">'[3]F.1.4.5. ZZTI'!#REF!</definedName>
    <definedName name="ha">'[4]F.1.4.5. ZZTI'!#REF!</definedName>
    <definedName name="Header_Row" localSheetId="1">ROW(#REF!)</definedName>
    <definedName name="Header_Row">ROW(#REF!)</definedName>
    <definedName name="hovno" localSheetId="1">#REF!</definedName>
    <definedName name="hovno">#REF!</definedName>
    <definedName name="hs" localSheetId="1">#REF!</definedName>
    <definedName name="hs">#REF!</definedName>
    <definedName name="HSV" localSheetId="1">#REF!</definedName>
    <definedName name="HSV" localSheetId="0">#REF!</definedName>
    <definedName name="HSV">#REF!</definedName>
    <definedName name="HSV0" localSheetId="1">#REF!</definedName>
    <definedName name="HSV0" localSheetId="0">'[5]002-A.1. Archstav  reseni'!#REF!</definedName>
    <definedName name="HSV0">#REF!</definedName>
    <definedName name="HZS" localSheetId="1">#REF!</definedName>
    <definedName name="HZS" localSheetId="0">#REF!</definedName>
    <definedName name="HZS">#REF!</definedName>
    <definedName name="HZS0" localSheetId="1">#REF!</definedName>
    <definedName name="HZS0" localSheetId="0">'[5]002-A.1. Archstav  reseni'!#REF!</definedName>
    <definedName name="HZS0">#REF!</definedName>
    <definedName name="IČO" localSheetId="0">KL!#REF!</definedName>
    <definedName name="Int" localSheetId="1">#REF!</definedName>
    <definedName name="Int">#REF!</definedName>
    <definedName name="inter1" localSheetId="1">#REF!</definedName>
    <definedName name="inter1">#REF!</definedName>
    <definedName name="Interest_Rate" localSheetId="1">#REF!</definedName>
    <definedName name="Interest_Rate">#REF!</definedName>
    <definedName name="JKSO" localSheetId="1">#REF!</definedName>
    <definedName name="JKSO" localSheetId="0">#REF!</definedName>
    <definedName name="JKSO">#REF!</definedName>
    <definedName name="jzzuggt" localSheetId="1">#REF!</definedName>
    <definedName name="jzzuggt">#REF!</definedName>
    <definedName name="Last_Row" localSheetId="1">IF('D.1.4.9.c.01 VNITŘNÍ VYBAVENÍ'!Values_Entered,'D.1.4.9.c.01 VNITŘNÍ VYBAVENÍ'!Header_Row+'D.1.4.9.c.01 VNITŘNÍ VYBAVENÍ'!Number_of_Payments,'D.1.4.9.c.01 VNITŘNÍ VYBAVENÍ'!Header_Row)</definedName>
    <definedName name="Last_Row" localSheetId="0">IF(KL!Values_Entered,Header_Row+KL!Number_of_Payments,Header_Row)</definedName>
    <definedName name="Last_Row">IF(Values_Entered,Header_Row+Number_of_Payments,Header_Row)</definedName>
    <definedName name="Light" localSheetId="1" hidden="1">{#N/A,#N/A,TRUE,"Krycí list"}</definedName>
    <definedName name="Light" localSheetId="0" hidden="1">{#N/A,#N/A,TRUE,"Krycí list"}</definedName>
    <definedName name="Light" hidden="1">{#N/A,#N/A,TRUE,"Krycí list"}</definedName>
    <definedName name="Lighting" localSheetId="1" hidden="1">{#N/A,#N/A,TRUE,"Krycí list"}</definedName>
    <definedName name="Lighting" localSheetId="0" hidden="1">{#N/A,#N/A,TRUE,"Krycí list"}</definedName>
    <definedName name="Lighting" hidden="1">{#N/A,#N/A,TRUE,"Krycí list"}</definedName>
    <definedName name="Loan_Amount" localSheetId="1">#REF!</definedName>
    <definedName name="Loan_Amount">#REF!</definedName>
    <definedName name="Loan_Start" localSheetId="1">#REF!</definedName>
    <definedName name="Loan_Start">#REF!</definedName>
    <definedName name="Loan_Years" localSheetId="1">#REF!</definedName>
    <definedName name="Loan_Years">#REF!</definedName>
    <definedName name="MaR" localSheetId="1" hidden="1">{#N/A,#N/A,TRUE,"Krycí list"}</definedName>
    <definedName name="MaR" localSheetId="0" hidden="1">{#N/A,#N/A,TRUE,"Krycí list"}</definedName>
    <definedName name="MaR" hidden="1">{#N/A,#N/A,TRUE,"Krycí list"}</definedName>
    <definedName name="meraregulace" localSheetId="1" hidden="1">{#N/A,#N/A,TRUE,"Krycí list"}</definedName>
    <definedName name="meraregulace" localSheetId="0" hidden="1">{#N/A,#N/A,TRUE,"Krycí list"}</definedName>
    <definedName name="meraregulace" hidden="1">{#N/A,#N/A,TRUE,"Krycí list"}</definedName>
    <definedName name="mereni" localSheetId="1">Scheduled_Payment+Extra_Payment</definedName>
    <definedName name="mereni" localSheetId="0">Scheduled_Payment+Extra_Payment</definedName>
    <definedName name="mereni">Scheduled_Payment+Extra_Payment</definedName>
    <definedName name="MJ" localSheetId="1">#REF!</definedName>
    <definedName name="MJ" localSheetId="0">#REF!</definedName>
    <definedName name="MJ">#REF!</definedName>
    <definedName name="Mont" localSheetId="1">#REF!</definedName>
    <definedName name="Mont" localSheetId="0">#REF!</definedName>
    <definedName name="Mont">#REF!</definedName>
    <definedName name="Montaz0" localSheetId="1">#REF!</definedName>
    <definedName name="Montaz0" localSheetId="0">'[5]002-A.1. Archstav  reseni'!#REF!</definedName>
    <definedName name="Montaz0">#REF!</definedName>
    <definedName name="mts" localSheetId="1">#REF!</definedName>
    <definedName name="mts">#REF!</definedName>
    <definedName name="n" localSheetId="1">Scheduled_Payment+Extra_Payment</definedName>
    <definedName name="n" localSheetId="0">Scheduled_Payment+Extra_Payment</definedName>
    <definedName name="n">Scheduled_Payment+Extra_Payment</definedName>
    <definedName name="NazevDilu" localSheetId="1">#REF!</definedName>
    <definedName name="NazevDilu" localSheetId="0">#REF!</definedName>
    <definedName name="NazevDilu">#REF!</definedName>
    <definedName name="nazevobjektu" localSheetId="1">#REF!</definedName>
    <definedName name="NazevObjektu" localSheetId="0">KL!$C$29</definedName>
    <definedName name="nazevobjektu">#REF!</definedName>
    <definedName name="nazevstavby" localSheetId="1">#REF!</definedName>
    <definedName name="NazevStavby" localSheetId="0">KL!$D$5</definedName>
    <definedName name="nazevstavby">#REF!</definedName>
    <definedName name="Num_Pmt_Per_Year" localSheetId="1">#REF!</definedName>
    <definedName name="Num_Pmt_Per_Year">#REF!</definedName>
    <definedName name="Number_of_Payments" localSheetId="1">MATCH(0.01,'D.1.4.9.c.01 VNITŘNÍ VYBAVENÍ'!End_Bal,-1)+1</definedName>
    <definedName name="Number_of_Payments" localSheetId="0">MATCH(0.01,End_Bal,-1)+1</definedName>
    <definedName name="Number_of_Payments">MATCH(0.01,End_Bal,-1)+1</definedName>
    <definedName name="obch_sleva" localSheetId="1">#REF!</definedName>
    <definedName name="obch_sleva">#REF!</definedName>
    <definedName name="Objednatel" localSheetId="1">#REF!</definedName>
    <definedName name="Objednatel" localSheetId="0">KL!$D$10</definedName>
    <definedName name="Objednatel">#REF!</definedName>
    <definedName name="Objekt" localSheetId="0">KL!$B$29</definedName>
    <definedName name="odic" localSheetId="0">KL!#REF!</definedName>
    <definedName name="oico" localSheetId="0">KL!#REF!</definedName>
    <definedName name="omisto" localSheetId="0">KL!#REF!</definedName>
    <definedName name="onazev" localSheetId="0">KL!$D$11</definedName>
    <definedName name="op" localSheetId="1">#REF!</definedName>
    <definedName name="op">#REF!</definedName>
    <definedName name="opsc" localSheetId="0">KL!#REF!</definedName>
    <definedName name="Outside" localSheetId="1" hidden="1">{#N/A,#N/A,TRUE,"Krycí list"}</definedName>
    <definedName name="Outside" localSheetId="0" hidden="1">{#N/A,#N/A,TRUE,"Krycí list"}</definedName>
    <definedName name="Outside" hidden="1">{#N/A,#N/A,TRUE,"Krycí list"}</definedName>
    <definedName name="Pay_Date" localSheetId="1">#REF!</definedName>
    <definedName name="Pay_Date">#REF!</definedName>
    <definedName name="Pay_Num" localSheetId="1">#REF!</definedName>
    <definedName name="Pay_Num">#REF!</definedName>
    <definedName name="Payment_Date" localSheetId="1">DATE(YEAR('D.1.4.9.c.01 VNITŘNÍ VYBAVENÍ'!Loan_Start),MONTH('D.1.4.9.c.01 VNITŘNÍ VYBAVENÍ'!Loan_Start)+Payment_Number,DAY('D.1.4.9.c.01 VNITŘNÍ VYBAVENÍ'!Loan_Start))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ocetMJ" localSheetId="1">#REF!</definedName>
    <definedName name="PocetMJ" localSheetId="0">#REF!</definedName>
    <definedName name="PocetMJ">#REF!</definedName>
    <definedName name="pokusAAAA" localSheetId="1">#REF!</definedName>
    <definedName name="pokusAAAA">#REF!</definedName>
    <definedName name="pokusadres" localSheetId="1">#REF!</definedName>
    <definedName name="pokusadres">#REF!</definedName>
    <definedName name="položka_A1" localSheetId="1">#REF!</definedName>
    <definedName name="položka_A1">#REF!</definedName>
    <definedName name="položky" localSheetId="1">#REF!</definedName>
    <definedName name="položky">#REF!</definedName>
    <definedName name="pom_výp_zač" localSheetId="1">#REF!</definedName>
    <definedName name="pom_výp_zač">#REF!</definedName>
    <definedName name="pom_výpočty" localSheetId="1">#REF!</definedName>
    <definedName name="pom_výpočty">#REF!</definedName>
    <definedName name="powersock" localSheetId="1" hidden="1">{#N/A,#N/A,TRUE,"Krycí list"}</definedName>
    <definedName name="powersock" localSheetId="0" hidden="1">{#N/A,#N/A,TRUE,"Krycí list"}</definedName>
    <definedName name="powersock" hidden="1">{#N/A,#N/A,TRUE,"Krycí list"}</definedName>
    <definedName name="PowerSocket" localSheetId="1" hidden="1">{#N/A,#N/A,TRUE,"Krycí list"}</definedName>
    <definedName name="PowerSocket" localSheetId="0" hidden="1">{#N/A,#N/A,TRUE,"Krycí list"}</definedName>
    <definedName name="PowerSocket" hidden="1">{#N/A,#N/A,TRUE,"Krycí list"}</definedName>
    <definedName name="Poznamka" localSheetId="1">#REF!</definedName>
    <definedName name="Poznamka" localSheetId="0">#REF!</definedName>
    <definedName name="Poznamka">#REF!</definedName>
    <definedName name="poznámka" localSheetId="1">#REF!</definedName>
    <definedName name="poznámka">#REF!</definedName>
    <definedName name="prep_schem" localSheetId="1">#REF!</definedName>
    <definedName name="prep_schem">#REF!</definedName>
    <definedName name="Princ" localSheetId="1">#REF!</definedName>
    <definedName name="Princ">#REF!</definedName>
    <definedName name="Print_Area" localSheetId="1">'D.1.4.9.c.01 VNITŘNÍ VYBAVENÍ'!$A$1:$I$170</definedName>
    <definedName name="Print_Area" localSheetId="0">KL!$A$1:$I$45</definedName>
    <definedName name="Print_Area_Reset" localSheetId="1">OFFSET('D.1.4.9.c.01 VNITŘNÍ VYBAVENÍ'!Full_Print,0,0,'D.1.4.9.c.01 VNITŘNÍ VYBAVENÍ'!Last_Row)</definedName>
    <definedName name="Print_Area_Reset" localSheetId="0">OFFSET(Full_Print,0,0,KL!Last_Row)</definedName>
    <definedName name="Print_Area_Reset">OFFSET(Full_Print,0,0,Last_Row)</definedName>
    <definedName name="Projektant" localSheetId="1">#REF!</definedName>
    <definedName name="Projektant" localSheetId="0">#REF!</definedName>
    <definedName name="Projektant">#REF!</definedName>
    <definedName name="PSV" localSheetId="1">#REF!</definedName>
    <definedName name="PSV" localSheetId="0">#REF!</definedName>
    <definedName name="PSV">#REF!</definedName>
    <definedName name="PSV0" localSheetId="1">#REF!</definedName>
    <definedName name="PSV0" localSheetId="0">'[5]002-A.1. Archstav  reseni'!#REF!</definedName>
    <definedName name="PSV0">#REF!</definedName>
    <definedName name="QQ" localSheetId="1" hidden="1">{#N/A,#N/A,TRUE,"Krycí list"}</definedName>
    <definedName name="QQ" localSheetId="0" hidden="1">{#N/A,#N/A,TRUE,"Krycí list"}</definedName>
    <definedName name="QQ" hidden="1">{#N/A,#N/A,TRUE,"Krycí list"}</definedName>
    <definedName name="QQQ" localSheetId="1" hidden="1">{#N/A,#N/A,TRUE,"Krycí list"}</definedName>
    <definedName name="QQQ" localSheetId="0" hidden="1">{#N/A,#N/A,TRUE,"Krycí list"}</definedName>
    <definedName name="QQQ" hidden="1">{#N/A,#N/A,TRUE,"Krycí list"}</definedName>
    <definedName name="rekapitulace" localSheetId="1">#REF!</definedName>
    <definedName name="rekapitulace">#REF!</definedName>
    <definedName name="rozp" localSheetId="1" hidden="1">{#N/A,#N/A,TRUE,"Krycí list"}</definedName>
    <definedName name="rozp" localSheetId="0" hidden="1">{#N/A,#N/A,TRUE,"Krycí list"}</definedName>
    <definedName name="rozp" hidden="1">{#N/A,#N/A,TRUE,"Krycí list"}</definedName>
    <definedName name="rozvržení_rozp" localSheetId="1">#REF!</definedName>
    <definedName name="rozvržení_rozp">#REF!</definedName>
    <definedName name="saboproud" localSheetId="1" hidden="1">{#N/A,#N/A,TRUE,"Krycí list"}</definedName>
    <definedName name="saboproud" localSheetId="0" hidden="1">{#N/A,#N/A,TRUE,"Krycí list"}</definedName>
    <definedName name="saboproud" hidden="1">{#N/A,#N/A,TRUE,"Krycí list"}</definedName>
    <definedName name="SazbaDPH1" localSheetId="1">#REF!</definedName>
    <definedName name="SazbaDPH1" localSheetId="0">KL!$D$19</definedName>
    <definedName name="SazbaDPH1">#REF!</definedName>
    <definedName name="SazbaDPH2" localSheetId="1">#REF!</definedName>
    <definedName name="SazbaDPH2" localSheetId="0">KL!$D$21</definedName>
    <definedName name="SazbaDPH2">#REF!</definedName>
    <definedName name="Sched_Pay" localSheetId="1">#REF!</definedName>
    <definedName name="Sched_Pay">#REF!</definedName>
    <definedName name="Scheduled_Extra_Payments" localSheetId="1">#REF!</definedName>
    <definedName name="Scheduled_Extra_Payments">#REF!</definedName>
    <definedName name="Scheduled_Interest_Rate" localSheetId="1">#REF!</definedName>
    <definedName name="Scheduled_Interest_Rate">#REF!</definedName>
    <definedName name="Scheduled_Monthly_Payment" localSheetId="1">#REF!</definedName>
    <definedName name="Scheduled_Monthly_Payment">#REF!</definedName>
    <definedName name="SloupecCC" localSheetId="1">#REF!</definedName>
    <definedName name="SloupecCC" localSheetId="0">#REF!</definedName>
    <definedName name="SloupecCC">#REF!</definedName>
    <definedName name="SloupecCisloPol" localSheetId="1">#REF!</definedName>
    <definedName name="SloupecCisloPol" localSheetId="0">#REF!</definedName>
    <definedName name="SloupecCisloPol">#REF!</definedName>
    <definedName name="SloupecJC" localSheetId="1">#REF!</definedName>
    <definedName name="SloupecJC" localSheetId="0">#REF!</definedName>
    <definedName name="SloupecJC">#REF!</definedName>
    <definedName name="SloupecMJ" localSheetId="1">#REF!</definedName>
    <definedName name="SloupecMJ" localSheetId="0">#REF!</definedName>
    <definedName name="SloupecMJ">#REF!</definedName>
    <definedName name="SloupecMnozstvi" localSheetId="1">#REF!</definedName>
    <definedName name="SloupecMnozstvi" localSheetId="0">#REF!</definedName>
    <definedName name="SloupecMnozstvi">#REF!</definedName>
    <definedName name="SloupecNazPol" localSheetId="1">#REF!</definedName>
    <definedName name="SloupecNazPol" localSheetId="0">#REF!</definedName>
    <definedName name="SloupecNazPol">#REF!</definedName>
    <definedName name="SloupecPC" localSheetId="1">#REF!</definedName>
    <definedName name="SloupecPC" localSheetId="0">#REF!</definedName>
    <definedName name="SloupecPC">#REF!</definedName>
    <definedName name="SoucetDilu" localSheetId="0">KL!#REF!</definedName>
    <definedName name="soupis" localSheetId="1" hidden="1">{#N/A,#N/A,TRUE,"Krycí list"}</definedName>
    <definedName name="soupis" localSheetId="0" hidden="1">{#N/A,#N/A,TRUE,"Krycí list"}</definedName>
    <definedName name="soupis" hidden="1">{#N/A,#N/A,TRUE,"Krycí list"}</definedName>
    <definedName name="ssss" localSheetId="1">#REF!</definedName>
    <definedName name="ssss">#REF!</definedName>
    <definedName name="StavbaCelkem" localSheetId="0">KL!$H$33</definedName>
    <definedName name="subslevy" localSheetId="1">#REF!</definedName>
    <definedName name="subslevy">#REF!</definedName>
    <definedName name="sum_kapitoly" localSheetId="1">'[2]Rekapitulace roz.  vč. kapitol'!#REF!</definedName>
    <definedName name="sum_kapitoly">'[2]Rekapitulace roz.  vč. kapitol'!#REF!</definedName>
    <definedName name="summary" localSheetId="1" hidden="1">{#N/A,#N/A,TRUE,"Krycí list"}</definedName>
    <definedName name="summary" localSheetId="0" hidden="1">{#N/A,#N/A,TRUE,"Krycí list"}</definedName>
    <definedName name="summary" hidden="1">{#N/A,#N/A,TRUE,"Krycí list"}</definedName>
    <definedName name="sumpok" localSheetId="1">#REF!</definedName>
    <definedName name="sumpok">#REF!</definedName>
    <definedName name="Switchboard" localSheetId="1" hidden="1">{#N/A,#N/A,TRUE,"Krycí list"}</definedName>
    <definedName name="Switchboard" localSheetId="0" hidden="1">{#N/A,#N/A,TRUE,"Krycí list"}</definedName>
    <definedName name="Switchboard" hidden="1">{#N/A,#N/A,TRUE,"Krycí list"}</definedName>
    <definedName name="tab" localSheetId="1">#REF!</definedName>
    <definedName name="tab">#REF!</definedName>
    <definedName name="Total_Interest" localSheetId="1">#REF!</definedName>
    <definedName name="Total_Interest">#REF!</definedName>
    <definedName name="Total_Pay" localSheetId="1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yp" localSheetId="1">#REF!</definedName>
    <definedName name="Typ" localSheetId="0">'[5]002-A.1. Archstav  reseni'!#REF!</definedName>
    <definedName name="Typ">#REF!</definedName>
    <definedName name="v" localSheetId="1">'[2]Rekapitulace roz.  vč. kapitol'!#REF!</definedName>
    <definedName name="v">'[2]Rekapitulace roz.  vč. kapitol'!#REF!</definedName>
    <definedName name="Values_Entered" localSheetId="1">IF('D.1.4.9.c.01 VNITŘNÍ VYBAVENÍ'!Loan_Amount*'D.1.4.9.c.01 VNITŘNÍ VYBAVENÍ'!Interest_Rate*'D.1.4.9.c.01 VNITŘNÍ VYBAVENÍ'!Loan_Years*'D.1.4.9.c.01 VNITŘNÍ VYBAVENÍ'!Loan_Start&gt;0,1,0)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IZA" localSheetId="1" hidden="1">{#N/A,#N/A,TRUE,"Krycí list"}</definedName>
    <definedName name="VIZA" localSheetId="0" hidden="1">{#N/A,#N/A,TRUE,"Krycí list"}</definedName>
    <definedName name="VIZA" hidden="1">{#N/A,#N/A,TRUE,"Krycí list"}</definedName>
    <definedName name="VIZA12" localSheetId="1" hidden="1">{#N/A,#N/A,TRUE,"Krycí list"}</definedName>
    <definedName name="VIZA12" localSheetId="0" hidden="1">{#N/A,#N/A,TRUE,"Krycí list"}</definedName>
    <definedName name="VIZA12" hidden="1">{#N/A,#N/A,TRUE,"Krycí list"}</definedName>
    <definedName name="VRN" localSheetId="1">#REF!</definedName>
    <definedName name="VRN" localSheetId="0">#REF!</definedName>
    <definedName name="VRN">#REF!</definedName>
    <definedName name="VRNKc" localSheetId="1">#REF!</definedName>
    <definedName name="VRNKc" localSheetId="0">#REF!</definedName>
    <definedName name="VRNKc">#REF!</definedName>
    <definedName name="VRNnazev" localSheetId="1">#REF!</definedName>
    <definedName name="VRNnazev" localSheetId="0">#REF!</definedName>
    <definedName name="VRNnazev">#REF!</definedName>
    <definedName name="VRNproc" localSheetId="1">#REF!</definedName>
    <definedName name="VRNproc" localSheetId="0">#REF!</definedName>
    <definedName name="VRNproc">#REF!</definedName>
    <definedName name="VRNzakl" localSheetId="1">#REF!</definedName>
    <definedName name="VRNzakl" localSheetId="0">#REF!</definedName>
    <definedName name="VRNzakl">#REF!</definedName>
    <definedName name="výpočty" localSheetId="1">#REF!</definedName>
    <definedName name="výpočty">#REF!</definedName>
    <definedName name="vystup" localSheetId="1">#REF!</definedName>
    <definedName name="vystup">#REF!</definedName>
    <definedName name="vzduchna" localSheetId="1" hidden="1">{#N/A,#N/A,TRUE,"Krycí list"}</definedName>
    <definedName name="vzduchna" localSheetId="0" hidden="1">{#N/A,#N/A,TRUE,"Krycí list"}</definedName>
    <definedName name="vzduchna" hidden="1">{#N/A,#N/A,TRUE,"Krycí list"}</definedName>
    <definedName name="Weak" localSheetId="1" hidden="1">{#N/A,#N/A,TRUE,"Krycí list"}</definedName>
    <definedName name="Weak" localSheetId="0" hidden="1">{#N/A,#N/A,TRUE,"Krycí list"}</definedName>
    <definedName name="Weak" hidden="1">{#N/A,#N/A,TRUE,"Krycí list"}</definedName>
    <definedName name="wrn.Kontrolní._.rozpočet." localSheetId="1" hidden="1">{#N/A,#N/A,TRUE,"Krycí list"}</definedName>
    <definedName name="wrn.Kontrolní._.rozpočet." localSheetId="0" hidden="1">{#N/A,#N/A,TRUE,"Krycí list"}</definedName>
    <definedName name="wrn.Kontrolní._.rozpočet." hidden="1">{#N/A,#N/A,TRUE,"Krycí list"}</definedName>
    <definedName name="wrn.Kontrolní._.rozpoeet." localSheetId="1" hidden="1">{#N/A,#N/A,TRUE,"Krycí list"}</definedName>
    <definedName name="wrn.Kontrolní._.rozpoeet." localSheetId="0" hidden="1">{#N/A,#N/A,TRUE,"Krycí list"}</definedName>
    <definedName name="wrn.Kontrolní._.rozpoeet." hidden="1">{#N/A,#N/A,TRUE,"Krycí list"}</definedName>
    <definedName name="zahrnsazby" localSheetId="1">#REF!</definedName>
    <definedName name="zahrnsazby">#REF!</definedName>
    <definedName name="zahrnslevy" localSheetId="1">#REF!</definedName>
    <definedName name="zahrnslevy">#REF!</definedName>
    <definedName name="Zakazka" localSheetId="1">#REF!</definedName>
    <definedName name="Zakazka" localSheetId="0">#REF!</definedName>
    <definedName name="Zakazka">#REF!</definedName>
    <definedName name="Zaklad22" localSheetId="1">#REF!</definedName>
    <definedName name="Zaklad22" localSheetId="0">#REF!</definedName>
    <definedName name="Zaklad22">#REF!</definedName>
    <definedName name="Zaklad5" localSheetId="1">#REF!</definedName>
    <definedName name="Zaklad5" localSheetId="0">#REF!</definedName>
    <definedName name="Zaklad5">#REF!</definedName>
    <definedName name="Zhotovitel" localSheetId="1">#REF!</definedName>
    <definedName name="Zhotovitel" localSheetId="0">KL!$D$8</definedName>
    <definedName name="Zhotovitel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8" l="1"/>
  <c r="H42" i="18" s="1"/>
  <c r="F153" i="18"/>
  <c r="H153" i="18" s="1"/>
  <c r="F155" i="18"/>
  <c r="H155" i="18" s="1"/>
  <c r="F151" i="18"/>
  <c r="H151" i="18" s="1"/>
  <c r="F149" i="18"/>
  <c r="H149" i="18" s="1"/>
  <c r="F147" i="18"/>
  <c r="H147" i="18" s="1"/>
  <c r="F145" i="18"/>
  <c r="H145" i="18" s="1"/>
  <c r="F143" i="18"/>
  <c r="H143" i="18" s="1"/>
  <c r="F141" i="18"/>
  <c r="H141" i="18" s="1"/>
  <c r="F139" i="18"/>
  <c r="H139" i="18" s="1"/>
  <c r="F125" i="18"/>
  <c r="H125" i="18" s="1"/>
  <c r="F103" i="18"/>
  <c r="F86" i="18"/>
  <c r="F84" i="18"/>
  <c r="H84" i="18" s="1"/>
  <c r="F70" i="18"/>
  <c r="H70" i="18" s="1"/>
  <c r="F64" i="18"/>
  <c r="H64" i="18" s="1"/>
  <c r="F59" i="18"/>
  <c r="H59" i="18" s="1"/>
  <c r="F55" i="18"/>
  <c r="H55" i="18" s="1"/>
  <c r="F51" i="18"/>
  <c r="F44" i="18"/>
  <c r="F33" i="18"/>
  <c r="H33" i="18" s="1"/>
  <c r="F22" i="18"/>
  <c r="H22" i="18" s="1"/>
  <c r="F18" i="18"/>
  <c r="H18" i="18" s="1"/>
  <c r="F158" i="18" l="1"/>
  <c r="H158" i="18" s="1"/>
  <c r="H157" i="18"/>
  <c r="F137" i="18"/>
  <c r="H137" i="18" s="1"/>
  <c r="F135" i="18"/>
  <c r="H135" i="18" s="1"/>
  <c r="F133" i="18"/>
  <c r="H133" i="18" s="1"/>
  <c r="F131" i="18"/>
  <c r="H131" i="18" s="1"/>
  <c r="F129" i="18"/>
  <c r="H129" i="18" s="1"/>
  <c r="F123" i="18"/>
  <c r="H123" i="18" s="1"/>
  <c r="F121" i="18"/>
  <c r="H121" i="18" s="1"/>
  <c r="F119" i="18"/>
  <c r="H119" i="18" s="1"/>
  <c r="F117" i="18"/>
  <c r="H117" i="18" s="1"/>
  <c r="F115" i="18"/>
  <c r="H115" i="18" s="1"/>
  <c r="F113" i="18"/>
  <c r="H113" i="18" s="1"/>
  <c r="F111" i="18"/>
  <c r="H111" i="18" s="1"/>
  <c r="F109" i="18"/>
  <c r="H109" i="18" s="1"/>
  <c r="F107" i="18"/>
  <c r="H107" i="18" s="1"/>
  <c r="H103" i="18"/>
  <c r="F101" i="18"/>
  <c r="H101" i="18" s="1"/>
  <c r="F98" i="18"/>
  <c r="H98" i="18" s="1"/>
  <c r="F96" i="18"/>
  <c r="H96" i="18" s="1"/>
  <c r="F94" i="18"/>
  <c r="H94" i="18" s="1"/>
  <c r="F89" i="18"/>
  <c r="H89" i="18" s="1"/>
  <c r="H86" i="18"/>
  <c r="F80" i="18"/>
  <c r="H80" i="18" s="1"/>
  <c r="F77" i="18"/>
  <c r="H77" i="18" s="1"/>
  <c r="F74" i="18"/>
  <c r="H74" i="18" s="1"/>
  <c r="F67" i="18"/>
  <c r="H67" i="18" s="1"/>
  <c r="F61" i="18"/>
  <c r="H61" i="18" s="1"/>
  <c r="H51" i="18"/>
  <c r="F49" i="18"/>
  <c r="H49" i="18" s="1"/>
  <c r="H44" i="18"/>
  <c r="F40" i="18"/>
  <c r="H40" i="18" s="1"/>
  <c r="F38" i="18"/>
  <c r="H38" i="18" s="1"/>
  <c r="F36" i="18"/>
  <c r="H36" i="18" s="1"/>
  <c r="F29" i="18"/>
  <c r="H29" i="18" s="1"/>
  <c r="F26" i="18"/>
  <c r="H26" i="18" s="1"/>
  <c r="F14" i="18"/>
  <c r="H14" i="18" s="1"/>
  <c r="F12" i="18"/>
  <c r="H12" i="18" s="1"/>
  <c r="F10" i="18"/>
  <c r="H10" i="18" s="1"/>
  <c r="H9" i="18" l="1"/>
  <c r="H8" i="18" s="1"/>
  <c r="H161" i="18" s="1"/>
  <c r="H163" i="18" s="1"/>
  <c r="H32" i="14" s="1"/>
  <c r="H31" i="14" s="1"/>
  <c r="H33" i="14" s="1"/>
  <c r="I21" i="14" s="1"/>
  <c r="G29" i="14"/>
  <c r="H29" i="14"/>
  <c r="I32" i="14" l="1"/>
  <c r="F32" i="14" s="1"/>
  <c r="I31" i="14"/>
  <c r="F31" i="14" s="1"/>
  <c r="F33" i="14" l="1"/>
  <c r="I33" i="14"/>
  <c r="I22" i="14" s="1"/>
  <c r="I23" i="14" s="1"/>
</calcChain>
</file>

<file path=xl/sharedStrings.xml><?xml version="1.0" encoding="utf-8"?>
<sst xmlns="http://schemas.openxmlformats.org/spreadsheetml/2006/main" count="395" uniqueCount="187">
  <si>
    <t>Stavba :</t>
  </si>
  <si>
    <t xml:space="preserve">Zhotovitel : </t>
  </si>
  <si>
    <t>Za zhotovitele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</si>
  <si>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</si>
  <si>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</si>
  <si>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</si>
  <si>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</si>
  <si>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</si>
  <si>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</si>
  <si>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</si>
  <si>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</si>
  <si>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</si>
  <si>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</si>
  <si>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</t>
  </si>
  <si>
    <t>Celkem za stavbu</t>
  </si>
  <si>
    <t>Poznámka:</t>
  </si>
  <si>
    <t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</t>
  </si>
  <si>
    <t>Vedlejší rozpočtové a ostatní náklady</t>
  </si>
  <si>
    <t>Zhotovitel je povinen nakládat se vzniklými odpady dle zákona č. 185/2001 Sb. " O odpadech. "</t>
  </si>
  <si>
    <t>TECHNICO Opava s.r.o., Hradecká 1576/51, 746 01 Opava</t>
  </si>
  <si>
    <t>Za investora :</t>
  </si>
  <si>
    <t xml:space="preserve">Investor : </t>
  </si>
  <si>
    <t>V souladu se zákonem o veřejných zakázkách č.134/2016 Sb. uvedené odkazy na typový výrobek v této dokumentaci slouží pouze pro specifikaci technických parametrů a jejich kvalitativního standardu.</t>
  </si>
  <si>
    <t>Rozpočet stavby je zpracován na podkladě projektové dokumentace pro provádění stavby. 
Nedílnou součástí tohoto rozpočtu je projektová dokumentace pro provádění stavby.</t>
  </si>
  <si>
    <t>Dobudování výukových prostor areálu teoretických ústavů 2. LF UK, 4. etapa</t>
  </si>
  <si>
    <t>Univerzita Karlova, 2. lékařská fakulta, V Úvalu 84, 150 06 Praha 5 - Motol</t>
  </si>
  <si>
    <t xml:space="preserve"> </t>
  </si>
  <si>
    <t>SO 01 VSTUPNÍ OBJEKT - VNITŘNÍ VYBAVENÍ</t>
  </si>
  <si>
    <t>Datum: 06/2022</t>
  </si>
  <si>
    <t>VNITŘNÍ VYBAVENÍ</t>
  </si>
  <si>
    <t>Stavba:  Dobudování výukových prostor areálu teoretických ústavů 2. LF UK, 4. etapa</t>
  </si>
  <si>
    <t>Objekt:   SO 01 VSTUPNÍ OBJEKT</t>
  </si>
  <si>
    <t>Část:    D.1.4.9.c.01. VÝPIS PRVKŮ VNITŘNÍHO VYBAVENÍ_a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</si>
  <si>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</si>
  <si>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</si>
  <si>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</si>
  <si>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</si>
  <si>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</si>
  <si>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</si>
  <si>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</si>
  <si>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Cenová soustava</t>
  </si>
  <si>
    <t>1</t>
  </si>
  <si>
    <t>2</t>
  </si>
  <si>
    <t>3</t>
  </si>
  <si>
    <t>4</t>
  </si>
  <si>
    <t>5</t>
  </si>
  <si>
    <t>6</t>
  </si>
  <si>
    <t>7</t>
  </si>
  <si>
    <t>PSV</t>
  </si>
  <si>
    <t>Práce a dodávky PSV</t>
  </si>
  <si>
    <t>Ostatní práce a dodávky</t>
  </si>
  <si>
    <t>790999201 SPC</t>
  </si>
  <si>
    <t>kus</t>
  </si>
  <si>
    <t>" 1. NP "</t>
  </si>
  <si>
    <t>" 2. NP "</t>
  </si>
  <si>
    <t>" 3. NP "</t>
  </si>
  <si>
    <t>790999202 SPC</t>
  </si>
  <si>
    <t>" 4. NP "</t>
  </si>
  <si>
    <t>790999203 SPC</t>
  </si>
  <si>
    <t>790999204 SPC</t>
  </si>
  <si>
    <t>790999301 SPC</t>
  </si>
  <si>
    <t>790999302 SPC</t>
  </si>
  <si>
    <t>790999303 SPC</t>
  </si>
  <si>
    <t>Přesun hmot pro ostatní výrobky v objektech v do 24 m</t>
  </si>
  <si>
    <t>HZS2492</t>
  </si>
  <si>
    <t>Hodinová zúčtovací sazba pomocný dělník PSV</t>
  </si>
  <si>
    <t>hod</t>
  </si>
  <si>
    <t xml:space="preserve">" Stavební práce a dodávky spojené s provedením funkčního celku 790 " </t>
  </si>
  <si>
    <t xml:space="preserve">" Zednická výpomoc, doplňkové práce,kompletace apod." </t>
  </si>
  <si>
    <t>CELKEM</t>
  </si>
  <si>
    <t>D.1.4.9.c.01. VÝPIS PRVKŮ VNITŘNÍHO VYBAVENÍ_a</t>
  </si>
  <si>
    <t>Jednotkové položky zahrnují vedlejší rozpočtové náklady, náklady montáž, dopravu, apod. a předepsané zkoušky, revize, manipulační řády, zaškolení obsluhy,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</si>
  <si>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</si>
  <si>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</si>
  <si>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</si>
  <si>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 xml:space="preserve">CS ÚRS/TEO 2022 01 </t>
  </si>
  <si>
    <t>HZS</t>
  </si>
  <si>
    <t>CS ÚRS 2022 01</t>
  </si>
  <si>
    <t>998790203 SPC</t>
  </si>
  <si>
    <t>D+M Křeslo jídelní - Specifikace dle PD - D.1.4.9.c.01. - VÝPIS PRVKŮ VNITŘNÍHO VYBAVENÍ - 33</t>
  </si>
  <si>
    <t>D+M Křeslo jídelní - Specifikace dle PD - D.1.4.9.c.01. - VÝPIS PRVKŮ VNITŘNÍHO VYBAVENÍ - 34</t>
  </si>
  <si>
    <t>D+M Křeslo jídelní - Specifikace dle PD - D.1.4.9.c.01. - VÝPIS PRVKŮ VNITŘNÍHO VYBAVENÍ - 35</t>
  </si>
  <si>
    <t>D+M Křeslo jídelní - Specifikace dle PD - D.1.4.9.c.01. - VÝPIS PRVKŮ VNITŘNÍHO VYBAVENÍ - 36</t>
  </si>
  <si>
    <t>D+M Sedačka - Specifikace dle PD - D.1.4.9.c.01. - VÝPIS PRVKŮ VNITŘNÍHO VYBAVENÍ - 37</t>
  </si>
  <si>
    <t>D+M Křeslo - Specifikace dle PD - D.1.4.9.c.01. - VÝPIS PRVKŮ VNITŘNÍHO VYBAVENÍ - 38</t>
  </si>
  <si>
    <t>D+M Konferenční stůl - Specifikace dle PD - D.1.4.9.c.01. - VÝPIS PRVKŮ VNITŘNÍHO VYBAVENÍ - 39</t>
  </si>
  <si>
    <t>D+M Sedačka - Specifikace dle PD - D.1.4.9.c.01. - VÝPIS PRVKŮ VNITŘNÍHO VYBAVENÍ - 40</t>
  </si>
  <si>
    <t>D+M Stůl - učebna - Specifikace dle PD - D.1.4.9.c.01. - VÝPIS PRVKŮ VNITŘNÍHO VYBAVENÍ - 41</t>
  </si>
  <si>
    <t>D+M Stůl - učebna - Specifikace dle PD - D.1.4.9.c.01. - VÝPIS PRVKŮ VNITŘNÍHO VYBAVENÍ - 42</t>
  </si>
  <si>
    <t>D+M Stůl - Specifikace dle PD - D.1.4.9.c.01. - VÝPIS PRVKŮ VNITŘNÍHO VYBAVENÍ - 44</t>
  </si>
  <si>
    <t>D+M Barová židle - Specifikace dle PD - D.1.4.9.c.01. - VÝPIS PRVKŮ VNITŘNÍHO VYBAVENÍ - 45</t>
  </si>
  <si>
    <t>D+M Židle žákovská - Specifikace dle PD - D.1.4.9.c.01. - VÝPIS PRVKŮ VNITŘNÍHO VYBAVENÍ - 47</t>
  </si>
  <si>
    <t>D+M Židle žákovská - Specifikace dle PD - D.1.4.9.c.01. - VÝPIS PRVKŮ VNITŘNÍHO VYBAVENÍ - 48</t>
  </si>
  <si>
    <t>D+M Skříň kombinovaná policová - Specifikace dle PD - D.1.4.9.c.01. - VÝPIS PRVKŮ VNITŘNÍHO VYBAVENÍ - 49</t>
  </si>
  <si>
    <t>D+M Katedra - učebna - Specifikace dle PD - D.1.4.9.c.01. - VÝPIS PRVKŮ VNITŘNÍHO VYBAVENÍ - 51A</t>
  </si>
  <si>
    <t>D+M Katedra - učebna - Specifikace dle PD - D.1.4.9.c.01. - VÝPIS PRVKŮ VNITŘNÍHO VYBAVENÍ - 51B</t>
  </si>
  <si>
    <t>D+M Stůl - učebna - Specifikace dle PD - D.1.4.9.c.01. - VÝPIS PRVKŮ VNITŘNÍHO VYBAVENÍ - 53</t>
  </si>
  <si>
    <t>D+M Stůl - učebna - Specifikace dle PD - D.1.4.9.c.01. - VÝPIS PRVKŮ VNITŘNÍHO VYBAVENÍ - 54</t>
  </si>
  <si>
    <t>D+M Nástěnný věšák - Specifikace dle PD - D.1.4.9.c.01. - VÝPIS PRVKŮ VNITŘNÍHO VYBAVENÍ - 55A</t>
  </si>
  <si>
    <t>D+M Nástěnný věšák - Specifikace dle PD - D.1.4.9.c.01. - VÝPIS PRVKŮ VNITŘNÍHO VYBAVENÍ - 55B</t>
  </si>
  <si>
    <t>D+M Nástěnka - klub / učebna - Specifikace dle PD - D.1.4.9.c.01. - VÝPIS PRVKŮ VNITŘNÍHO VYBAVENÍ - 56</t>
  </si>
  <si>
    <t>D+M Nástěnka - chodba - Specifikace dle PD - D.1.4.9.c.01. - VÝPIS PRVKŮ VNITŘNÍHO VYBAVENÍ - 57</t>
  </si>
  <si>
    <t>D+M Nástěnka - kancelář - Specifikace dle PD - D.1.4.9.c.01. - VÝPIS PRVKŮ VNITŘNÍHO VYBAVENÍ - 58</t>
  </si>
  <si>
    <t>D+M Konferenční stůl - Specifikace dle PD - D.1.4.9.c.01. - VÝPIS PRVKŮ VNITŘNÍHO VYBAVENÍ - 63</t>
  </si>
  <si>
    <t>D+M Věšák - Specifikace dle PD - D.1.4.9.c.01. - VÝPIS PRVKŮ VNITŘNÍHO VYBAVENÍ - 64</t>
  </si>
  <si>
    <t>D+M Kovový regál - malý - Specifikace dle PD - D.1.4.9.c.01. - VÝPIS PRVKŮ VNITŘNÍHO VYBAVENÍ - 65</t>
  </si>
  <si>
    <t>D+M Kovový regál - Specifikace dle PD - D.1.4.9.c.01. - VÝPIS PRVKŮ VNITŘNÍHO VYBAVENÍ - 66</t>
  </si>
  <si>
    <t>D+M Židle konferenční - Specifikace dle PD - D.1.4.9.c.01. - VÝPIS PRVKŮ VNITŘNÍHO VYBAVENÍ - 67</t>
  </si>
  <si>
    <t>D+M Stůl kancelářský - Specifikace dle PD - D.1.4.9.c.01. - VÝPIS PRVKŮ VNITŘNÍHO VYBAVENÍ - 68</t>
  </si>
  <si>
    <t>D+M Stůl kancelářský - Specifikace dle PD - D.1.4.9.c.01. - VÝPIS PRVKŮ VNITŘNÍHO VYBAVENÍ - 69</t>
  </si>
  <si>
    <t>D+M Stůl kancelářský - Specifikace dle PD - D.1.4.9.c.01. - VÝPIS PRVKŮ VNITŘNÍHO VYBAVENÍ - 70</t>
  </si>
  <si>
    <t>D+M Šatní skříň - Specifikace dle PD - D.1.4.9.c.01. - VÝPIS PRVKŮ VNITŘNÍHO VYBAVENÍ - 71</t>
  </si>
  <si>
    <t>D+M Šatní skříň - Specifikace dle PD - D.1.4.9.c.01. - VÝPIS PRVKŮ VNITŘNÍHO VYBAVENÍ - 72</t>
  </si>
  <si>
    <t>D+M Šatní skříň - Specifikace dle PD - D.1.4.9.c.01. - VÝPIS PRVKŮ VNITŘNÍHO VYBAVENÍ - 73</t>
  </si>
  <si>
    <t>D+M Skříň policová - Specifikace dle PD - D.1.4.9.c.01. - VÝPIS PRVKŮ VNITŘNÍHO VYBAVENÍ - 74</t>
  </si>
  <si>
    <t>D+M Skříň policová - Specifikace dle PD - D.1.4.9.c.01. - VÝPIS PRVKŮ VNITŘNÍHO VYBAVENÍ - 75</t>
  </si>
  <si>
    <t>D+M Skříň kombinovaná policová - Specifikace dle PD - D.1.4.9.c.01. - VÝPIS PRVKŮ VNITŘNÍHO VYBAVENÍ - 76</t>
  </si>
  <si>
    <t>D+M Zásuvkový kontejner - Specifikace dle PD - D.1.4.9.c.01. - VÝPIS PRVKŮ VNITŘNÍHO VYBAVENÍ - 77</t>
  </si>
  <si>
    <t>D+M Nerezový regál - Specifikace dle PD - D.1.4.9.c.01. - VÝPIS PRVKŮ VNITŘNÍHO VYBAVENÍ - 79</t>
  </si>
  <si>
    <t>D+M Nerezový regál - Specifikace dle PD - D.1.4.9.c.01. - VÝPIS PRVKŮ VNITŘNÍHO VYBAVENÍ - 80</t>
  </si>
  <si>
    <t>D+M Stůl - jídelní - Specifikace dle PD - D.1.4.9.c.01. - VÝPIS PRVKŮ VNITŘNÍHO VYBAVENÍ - 81</t>
  </si>
  <si>
    <t>D+M Barový stůl - Specifikace dle PD - D.1.4.9.c.01. - VÝPIS PRVKŮ VNITŘNÍHO VYBAVENÍ - 84</t>
  </si>
  <si>
    <t>D+M Židle jednací - Specifikace dle PD - D.1.4.9.c.01. - VÝPIS PRVKŮ VNITŘNÍHO VYBAVENÍ - 87</t>
  </si>
  <si>
    <t>D+M Stůl na terasu - Specifikace dle PD - D.1.4.9.c.01. - VÝPIS PRVKŮ VNITŘNÍHO VYBAVENÍ - 89</t>
  </si>
  <si>
    <t>D+M Křeslo na terasu - Specifikace dle PD - D.1.4.9.c.01. - VÝPIS PRVKŮ VNITŘNÍHO VYBAVENÍ - 90</t>
  </si>
  <si>
    <t>D+M Stolní set na terasu - Specifikace dle PD - D.1.4.9.c.01. - VÝPIS PRVKŮ VNITŘNÍHO VYBAVENÍ - 91</t>
  </si>
  <si>
    <t>D+M Box na terasu - Specifikace dle PD - D.1.4.9.c.01. - VÝPIS PRVKŮ VNITŘNÍHO VYBAVENÍ - 92</t>
  </si>
  <si>
    <t>D+M Dílenský stůl - Specifikace dle PD - D.1.4.9.c.01. - VÝPIS PRVKŮ VNITŘNÍHO VYBAVENÍ - 99</t>
  </si>
  <si>
    <t>D+M Dílenská židle - Specifikace dle PD - D.1.4.9.c.01. - VÝPIS PRVKŮ VNITŘNÍHO VYBAVENÍ - 100</t>
  </si>
  <si>
    <t>D+M Plechová skříň - Specifikace dle PD - D.1.4.9.c.01. - VÝPIS PRVKŮ VNITŘNÍHO VYBAVENÍ - 101</t>
  </si>
  <si>
    <t>D+M Židle kancelářská - Specifikace dle PD - D.1.4.9.c.01. - VÝPIS PRVKŮ VNITŘNÍHO VYBAVENÍ - 52A</t>
  </si>
  <si>
    <t>D+M Židle kancelářská - Specifikace dle PD - D.1.4.9.c.01. - VÝPIS PRVKŮ VNITŘNÍHO VYBAVENÍ - 52B</t>
  </si>
  <si>
    <t>790999101 SPC</t>
  </si>
  <si>
    <t>790999102 SPC</t>
  </si>
  <si>
    <t>790999103 SPC</t>
  </si>
  <si>
    <t>790999104 SPC</t>
  </si>
  <si>
    <t>790999105 SPC</t>
  </si>
  <si>
    <t>790999106 SPC</t>
  </si>
  <si>
    <t>790999107 SPC</t>
  </si>
  <si>
    <t>790999108 SPC</t>
  </si>
  <si>
    <t>790999109 SPC</t>
  </si>
  <si>
    <t>790999110 SPC</t>
  </si>
  <si>
    <t>790999111 SPC</t>
  </si>
  <si>
    <t>790999112 SPC</t>
  </si>
  <si>
    <t>790999113 SPC</t>
  </si>
  <si>
    <t>790999114 SPC</t>
  </si>
  <si>
    <t>790999115 SPC</t>
  </si>
  <si>
    <t>790999116 SPC</t>
  </si>
  <si>
    <t>790999117 SPC</t>
  </si>
  <si>
    <t>790999118 SPC</t>
  </si>
  <si>
    <t>790999119 SPC</t>
  </si>
  <si>
    <t>790999120 SPC</t>
  </si>
  <si>
    <t>790999121 SPC</t>
  </si>
  <si>
    <t>790999122 SPC</t>
  </si>
  <si>
    <t>790999123 SPC</t>
  </si>
  <si>
    <t>790999124 SPC</t>
  </si>
  <si>
    <t>790999125 SPC</t>
  </si>
  <si>
    <t>790999126 SPC</t>
  </si>
  <si>
    <t>790999127 SPC</t>
  </si>
  <si>
    <t>790999128 SPC</t>
  </si>
  <si>
    <t>790999129 SPC</t>
  </si>
  <si>
    <t>790999130 SPC</t>
  </si>
  <si>
    <t>790999131 SPC</t>
  </si>
  <si>
    <t>790999132 SPC</t>
  </si>
  <si>
    <t>790999133 SPC</t>
  </si>
  <si>
    <t>790999134 SPC</t>
  </si>
  <si>
    <t>790999135 SPC</t>
  </si>
  <si>
    <t>790999136 SPC</t>
  </si>
  <si>
    <t>790999137 SPC</t>
  </si>
  <si>
    <t>790999138 SPC</t>
  </si>
  <si>
    <t>790999139 SPC</t>
  </si>
  <si>
    <t>790999140 SPC</t>
  </si>
  <si>
    <t>790999141 SPC</t>
  </si>
  <si>
    <t>790999142 SPC</t>
  </si>
  <si>
    <t>790999143 SPC</t>
  </si>
  <si>
    <t>790999144 SPC</t>
  </si>
  <si>
    <t>790999145 SPC</t>
  </si>
  <si>
    <t>790999146 SPC</t>
  </si>
  <si>
    <t>790999147 SPC</t>
  </si>
  <si>
    <t>790999148 SPC</t>
  </si>
  <si>
    <t>D+M Šatní skříň - šestiboxová - Specifikace dle PD - D.1.4.9.c.01. - VÝPIS PRVKŮ VNITŘNÍHO VYBAVENÍ - 43</t>
  </si>
  <si>
    <t>D+M Šatní skříň - čtyřboxová - Specifikace dle PD - D.1.4.9.c.01. - VÝPIS PRVKŮ VNITŘNÍHO VYBAVENÍ - 43</t>
  </si>
  <si>
    <t>790999149 SPC</t>
  </si>
  <si>
    <t>D+M Slunečník - Specifikace dle PD - D.1.4.9.c.01. - VÝPIS PRVKŮ VNITŘNÍHO VYBAVENÍ - 88</t>
  </si>
  <si>
    <t xml:space="preserve">Uchazeč : </t>
  </si>
  <si>
    <t>Výkaz výměr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</si>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</sst>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Kč&quot;;[Red]\-#,##0\ &quot;Kč&quot;"/>
    <numFmt numFmtId="164" formatCode="0.0%"/>
    <numFmt numFmtId="165" formatCode="#,##0.000;\-#,##0.000"/>
    <numFmt numFmtId="166" formatCode="#,##0.00_ ;\-#,##0.00\ "/>
    <numFmt numFmtId="167" formatCode="#,##0.000000000_ ;\-#,##0.000000000\ "/>
    <numFmt numFmtId="168" formatCode="#,##0.00000"/>
  </numFmts>
  <fonts count="52">
    <font>
      <sz val="10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color indexed="9"/>
      <name val="Arial"/>
      <family val="2"/>
      <charset val="238"/>
    </font>
    <font>
      <sz val="11"/>
      <name val="Arial"/>
      <family val="2"/>
    </font>
    <font>
      <sz val="8"/>
      <name val="MS Sans Serif"/>
      <family val="2"/>
      <charset val="238"/>
    </font>
    <font>
      <sz val="10"/>
      <name val="Helv"/>
      <family val="2"/>
    </font>
    <font>
      <sz val="10"/>
      <name val="Arial"/>
      <family val="2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YR"/>
      <charset val="238"/>
    </font>
    <font>
      <b/>
      <sz val="12"/>
      <color rgb="FFFF0000"/>
      <name val="Calibri"/>
      <family val="2"/>
      <charset val="238"/>
      <scheme val="minor"/>
    </font>
    <font>
      <sz val="8"/>
      <color indexed="12"/>
      <name val="Arial CE"/>
      <family val="2"/>
      <charset val="238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8"/>
      <color indexed="18"/>
      <name val="Arial CE"/>
      <family val="2"/>
      <charset val="238"/>
    </font>
    <font>
      <b/>
      <u/>
      <sz val="8"/>
      <color indexed="10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10"/>
      <name val="MS Sans Serif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10"/>
      <name val="MS Sans Serif"/>
      <charset val="238"/>
    </font>
    <font>
      <b/>
      <sz val="12"/>
      <color rgb="FFFF000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5">
    <xf numFmtId="0" fontId="0" fillId="0" borderId="0"/>
    <xf numFmtId="0" fontId="2" fillId="0" borderId="1" applyNumberFormat="0" applyFill="0" applyAlignment="0" applyProtection="0"/>
    <xf numFmtId="0" fontId="4" fillId="7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6" fillId="0" borderId="0" applyFill="0" applyBorder="0" applyProtection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 applyAlignment="0">
      <alignment vertical="top" wrapText="1"/>
      <protection locked="0"/>
    </xf>
    <xf numFmtId="0" fontId="3" fillId="0" borderId="0"/>
    <xf numFmtId="0" fontId="17" fillId="0" borderId="0"/>
    <xf numFmtId="0" fontId="16" fillId="0" borderId="0"/>
    <xf numFmtId="0" fontId="24" fillId="0" borderId="0"/>
    <xf numFmtId="0" fontId="27" fillId="0" borderId="0" applyAlignment="0">
      <alignment vertical="top" wrapText="1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6" applyNumberFormat="0" applyFont="0" applyAlignment="0" applyProtection="0"/>
    <xf numFmtId="0" fontId="10" fillId="0" borderId="7" applyNumberFormat="0" applyFill="0" applyAlignment="0" applyProtection="0"/>
    <xf numFmtId="0" fontId="11" fillId="3" borderId="0" applyNumberFormat="0" applyBorder="0" applyAlignment="0" applyProtection="0"/>
    <xf numFmtId="0" fontId="28" fillId="0" borderId="0"/>
    <xf numFmtId="0" fontId="10" fillId="0" borderId="0" applyNumberFormat="0" applyFill="0" applyBorder="0" applyAlignment="0" applyProtection="0"/>
    <xf numFmtId="0" fontId="12" fillId="4" borderId="8" applyNumberFormat="0" applyAlignment="0" applyProtection="0"/>
    <xf numFmtId="0" fontId="13" fillId="8" borderId="8" applyNumberFormat="0" applyAlignment="0" applyProtection="0"/>
    <xf numFmtId="0" fontId="14" fillId="8" borderId="9" applyNumberFormat="0" applyAlignment="0" applyProtection="0"/>
    <xf numFmtId="0" fontId="15" fillId="0" borderId="0" applyNumberFormat="0" applyFill="0" applyBorder="0" applyAlignment="0" applyProtection="0"/>
    <xf numFmtId="0" fontId="29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0" borderId="0"/>
    <xf numFmtId="0" fontId="32" fillId="0" borderId="0"/>
    <xf numFmtId="0" fontId="27" fillId="0" borderId="0" applyAlignment="0">
      <alignment vertical="top" wrapText="1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08">
    <xf numFmtId="0" fontId="0" fillId="0" borderId="0" xfId="0"/>
    <xf numFmtId="0" fontId="17" fillId="0" borderId="0" xfId="15" applyFont="1"/>
    <xf numFmtId="0" fontId="17" fillId="0" borderId="0" xfId="15" applyFont="1" applyAlignment="1"/>
    <xf numFmtId="0" fontId="23" fillId="0" borderId="0" xfId="23" applyFont="1"/>
    <xf numFmtId="0" fontId="25" fillId="0" borderId="0" xfId="23" applyFont="1"/>
    <xf numFmtId="0" fontId="25" fillId="0" borderId="0" xfId="23" applyFont="1" applyAlignment="1">
      <alignment wrapText="1"/>
    </xf>
    <xf numFmtId="4" fontId="23" fillId="0" borderId="0" xfId="23" applyNumberFormat="1" applyFont="1" applyBorder="1"/>
    <xf numFmtId="0" fontId="23" fillId="0" borderId="0" xfId="15" applyFont="1"/>
    <xf numFmtId="0" fontId="18" fillId="0" borderId="0" xfId="15" applyFont="1" applyAlignment="1">
      <alignment horizontal="center"/>
    </xf>
    <xf numFmtId="0" fontId="21" fillId="0" borderId="0" xfId="15" applyFont="1" applyAlignment="1">
      <alignment horizontal="left"/>
    </xf>
    <xf numFmtId="3" fontId="20" fillId="13" borderId="10" xfId="15" applyNumberFormat="1" applyFont="1" applyFill="1" applyBorder="1" applyAlignment="1">
      <alignment horizontal="right" vertical="center"/>
    </xf>
    <xf numFmtId="164" fontId="19" fillId="13" borderId="11" xfId="15" applyNumberFormat="1" applyFont="1" applyFill="1" applyBorder="1"/>
    <xf numFmtId="0" fontId="20" fillId="13" borderId="12" xfId="15" applyFont="1" applyFill="1" applyBorder="1" applyAlignment="1">
      <alignment vertical="center"/>
    </xf>
    <xf numFmtId="49" fontId="20" fillId="13" borderId="12" xfId="15" applyNumberFormat="1" applyFont="1" applyFill="1" applyBorder="1" applyAlignment="1">
      <alignment horizontal="left" vertical="center"/>
    </xf>
    <xf numFmtId="0" fontId="20" fillId="13" borderId="13" xfId="15" applyFont="1" applyFill="1" applyBorder="1" applyAlignment="1">
      <alignment vertical="center"/>
    </xf>
    <xf numFmtId="3" fontId="19" fillId="0" borderId="14" xfId="15" applyNumberFormat="1" applyFont="1" applyBorder="1" applyAlignment="1">
      <alignment horizontal="right"/>
    </xf>
    <xf numFmtId="3" fontId="19" fillId="0" borderId="15" xfId="15" applyNumberFormat="1" applyFont="1" applyBorder="1" applyAlignment="1">
      <alignment horizontal="right"/>
    </xf>
    <xf numFmtId="3" fontId="20" fillId="0" borderId="15" xfId="15" applyNumberFormat="1" applyFont="1" applyBorder="1" applyAlignment="1">
      <alignment horizontal="right"/>
    </xf>
    <xf numFmtId="164" fontId="19" fillId="0" borderId="0" xfId="15" applyNumberFormat="1" applyFont="1" applyBorder="1"/>
    <xf numFmtId="0" fontId="19" fillId="0" borderId="0" xfId="15" applyFont="1" applyBorder="1"/>
    <xf numFmtId="0" fontId="19" fillId="0" borderId="0" xfId="15" applyFont="1" applyBorder="1" applyAlignment="1">
      <alignment horizontal="left"/>
    </xf>
    <xf numFmtId="49" fontId="19" fillId="0" borderId="16" xfId="15" applyNumberFormat="1" applyFont="1" applyBorder="1" applyAlignment="1">
      <alignment horizontal="left"/>
    </xf>
    <xf numFmtId="0" fontId="22" fillId="14" borderId="10" xfId="15" applyFont="1" applyFill="1" applyBorder="1" applyAlignment="1">
      <alignment horizontal="center" vertical="center" wrapText="1"/>
    </xf>
    <xf numFmtId="0" fontId="22" fillId="14" borderId="11" xfId="15" applyFont="1" applyFill="1" applyBorder="1" applyAlignment="1">
      <alignment horizontal="center" vertical="center" wrapText="1"/>
    </xf>
    <xf numFmtId="0" fontId="22" fillId="14" borderId="11" xfId="15" applyFont="1" applyFill="1" applyBorder="1" applyAlignment="1">
      <alignment vertical="center" wrapText="1"/>
    </xf>
    <xf numFmtId="0" fontId="22" fillId="14" borderId="12" xfId="15" applyFont="1" applyFill="1" applyBorder="1" applyAlignment="1">
      <alignment vertical="center"/>
    </xf>
    <xf numFmtId="0" fontId="20" fillId="14" borderId="13" xfId="15" applyFont="1" applyFill="1" applyBorder="1" applyAlignment="1">
      <alignment vertical="center"/>
    </xf>
    <xf numFmtId="4" fontId="17" fillId="0" borderId="0" xfId="15" applyNumberFormat="1" applyFont="1"/>
    <xf numFmtId="3" fontId="21" fillId="15" borderId="17" xfId="15" applyNumberFormat="1" applyFont="1" applyFill="1" applyBorder="1" applyAlignment="1">
      <alignment horizontal="right" vertical="center"/>
    </xf>
    <xf numFmtId="4" fontId="21" fillId="13" borderId="18" xfId="15" applyNumberFormat="1" applyFont="1" applyFill="1" applyBorder="1" applyAlignment="1">
      <alignment horizontal="right" vertical="center"/>
    </xf>
    <xf numFmtId="4" fontId="21" fillId="13" borderId="19" xfId="15" applyNumberFormat="1" applyFont="1" applyFill="1" applyBorder="1" applyAlignment="1">
      <alignment horizontal="right" vertical="center"/>
    </xf>
    <xf numFmtId="0" fontId="17" fillId="13" borderId="12" xfId="15" applyFont="1" applyFill="1" applyBorder="1" applyAlignment="1">
      <alignment vertical="center"/>
    </xf>
    <xf numFmtId="0" fontId="22" fillId="13" borderId="12" xfId="15" applyFont="1" applyFill="1" applyBorder="1" applyAlignment="1">
      <alignment vertical="center"/>
    </xf>
    <xf numFmtId="0" fontId="21" fillId="13" borderId="13" xfId="15" applyFont="1" applyFill="1" applyBorder="1" applyAlignment="1">
      <alignment vertical="center"/>
    </xf>
    <xf numFmtId="4" fontId="17" fillId="0" borderId="20" xfId="15" applyNumberFormat="1" applyFont="1" applyBorder="1" applyAlignment="1">
      <alignment horizontal="right" vertical="center"/>
    </xf>
    <xf numFmtId="4" fontId="17" fillId="0" borderId="21" xfId="15" applyNumberFormat="1" applyFont="1" applyBorder="1" applyAlignment="1">
      <alignment horizontal="right" vertical="center"/>
    </xf>
    <xf numFmtId="4" fontId="17" fillId="0" borderId="22" xfId="15" applyNumberFormat="1" applyFont="1" applyBorder="1" applyAlignment="1">
      <alignment horizontal="right" vertical="center"/>
    </xf>
    <xf numFmtId="0" fontId="17" fillId="0" borderId="14" xfId="15" applyFont="1" applyBorder="1" applyAlignment="1">
      <alignment vertical="center"/>
    </xf>
    <xf numFmtId="1" fontId="17" fillId="0" borderId="0" xfId="15" applyNumberFormat="1" applyFont="1" applyBorder="1" applyAlignment="1">
      <alignment horizontal="right" vertical="center"/>
    </xf>
    <xf numFmtId="0" fontId="17" fillId="0" borderId="0" xfId="15" applyFont="1" applyBorder="1" applyAlignment="1">
      <alignment vertical="center"/>
    </xf>
    <xf numFmtId="0" fontId="17" fillId="0" borderId="16" xfId="15" applyFont="1" applyBorder="1" applyAlignment="1">
      <alignment vertical="center"/>
    </xf>
    <xf numFmtId="4" fontId="17" fillId="0" borderId="14" xfId="15" applyNumberFormat="1" applyFont="1" applyBorder="1" applyAlignment="1">
      <alignment horizontal="right" vertical="center"/>
    </xf>
    <xf numFmtId="4" fontId="17" fillId="0" borderId="0" xfId="15" applyNumberFormat="1" applyFont="1" applyBorder="1" applyAlignment="1">
      <alignment horizontal="right" vertical="center"/>
    </xf>
    <xf numFmtId="4" fontId="17" fillId="0" borderId="16" xfId="15" applyNumberFormat="1" applyFont="1" applyBorder="1" applyAlignment="1">
      <alignment horizontal="right" vertical="center"/>
    </xf>
    <xf numFmtId="4" fontId="17" fillId="0" borderId="23" xfId="15" applyNumberFormat="1" applyFont="1" applyBorder="1" applyAlignment="1">
      <alignment horizontal="right" vertical="center"/>
    </xf>
    <xf numFmtId="4" fontId="17" fillId="0" borderId="24" xfId="15" applyNumberFormat="1" applyFont="1" applyBorder="1" applyAlignment="1">
      <alignment horizontal="right" vertical="center"/>
    </xf>
    <xf numFmtId="4" fontId="17" fillId="0" borderId="25" xfId="15" applyNumberFormat="1" applyFont="1" applyBorder="1" applyAlignment="1">
      <alignment horizontal="right" vertical="center"/>
    </xf>
    <xf numFmtId="0" fontId="22" fillId="14" borderId="11" xfId="15" applyFont="1" applyFill="1" applyBorder="1" applyAlignment="1">
      <alignment horizontal="right"/>
    </xf>
    <xf numFmtId="0" fontId="20" fillId="14" borderId="12" xfId="15" applyFont="1" applyFill="1" applyBorder="1" applyAlignment="1">
      <alignment horizontal="right" wrapText="1"/>
    </xf>
    <xf numFmtId="0" fontId="17" fillId="14" borderId="12" xfId="15" applyFont="1" applyFill="1" applyBorder="1" applyAlignment="1"/>
    <xf numFmtId="0" fontId="20" fillId="14" borderId="13" xfId="15" applyFont="1" applyFill="1" applyBorder="1" applyAlignment="1">
      <alignment horizontal="right" wrapText="1"/>
    </xf>
    <xf numFmtId="0" fontId="20" fillId="14" borderId="11" xfId="15" applyFont="1" applyFill="1" applyBorder="1" applyAlignment="1">
      <alignment wrapText="1"/>
    </xf>
    <xf numFmtId="0" fontId="20" fillId="14" borderId="12" xfId="15" applyFont="1" applyFill="1" applyBorder="1" applyAlignment="1">
      <alignment wrapText="1"/>
    </xf>
    <xf numFmtId="0" fontId="20" fillId="14" borderId="13" xfId="15" applyFont="1" applyFill="1" applyBorder="1" applyAlignment="1">
      <alignment wrapText="1"/>
    </xf>
    <xf numFmtId="0" fontId="17" fillId="0" borderId="0" xfId="15" applyFont="1" applyAlignment="1">
      <alignment horizontal="center"/>
    </xf>
    <xf numFmtId="0" fontId="17" fillId="0" borderId="0" xfId="15" applyFont="1" applyAlignment="1">
      <alignment horizontal="left"/>
    </xf>
    <xf numFmtId="0" fontId="17" fillId="0" borderId="0" xfId="15" applyFont="1" applyAlignment="1">
      <alignment horizontal="right"/>
    </xf>
    <xf numFmtId="0" fontId="22" fillId="0" borderId="0" xfId="15" applyFont="1" applyAlignment="1">
      <alignment horizontal="left" vertical="center"/>
    </xf>
    <xf numFmtId="14" fontId="19" fillId="0" borderId="0" xfId="15" applyNumberFormat="1" applyFont="1" applyAlignment="1">
      <alignment horizontal="left"/>
    </xf>
    <xf numFmtId="0" fontId="22" fillId="0" borderId="0" xfId="15" applyFont="1" applyAlignment="1"/>
    <xf numFmtId="0" fontId="22" fillId="0" borderId="0" xfId="15" applyFont="1"/>
    <xf numFmtId="0" fontId="3" fillId="0" borderId="0" xfId="15" applyAlignment="1">
      <alignment vertical="top" wrapText="1"/>
    </xf>
    <xf numFmtId="0" fontId="21" fillId="0" borderId="0" xfId="15" applyFont="1" applyAlignment="1">
      <alignment horizontal="left" vertical="top" wrapText="1"/>
    </xf>
    <xf numFmtId="0" fontId="31" fillId="0" borderId="0" xfId="15" applyFont="1" applyAlignment="1">
      <alignment horizontal="left"/>
    </xf>
    <xf numFmtId="0" fontId="23" fillId="0" borderId="0" xfId="23" applyFont="1" applyAlignment="1">
      <alignment wrapText="1"/>
    </xf>
    <xf numFmtId="49" fontId="19" fillId="16" borderId="26" xfId="15" applyNumberFormat="1" applyFont="1" applyFill="1" applyBorder="1" applyAlignment="1">
      <alignment horizontal="left"/>
    </xf>
    <xf numFmtId="3" fontId="19" fillId="16" borderId="27" xfId="15" applyNumberFormat="1" applyFont="1" applyFill="1" applyBorder="1" applyAlignment="1">
      <alignment horizontal="right"/>
    </xf>
    <xf numFmtId="3" fontId="19" fillId="16" borderId="28" xfId="15" applyNumberFormat="1" applyFont="1" applyFill="1" applyBorder="1" applyAlignment="1">
      <alignment horizontal="right"/>
    </xf>
    <xf numFmtId="0" fontId="17" fillId="16" borderId="0" xfId="15" applyFont="1" applyFill="1"/>
    <xf numFmtId="3" fontId="17" fillId="16" borderId="0" xfId="15" applyNumberFormat="1" applyFont="1" applyFill="1"/>
    <xf numFmtId="0" fontId="22" fillId="0" borderId="0" xfId="15" applyFont="1" applyAlignment="1">
      <alignment horizontal="left"/>
    </xf>
    <xf numFmtId="3" fontId="17" fillId="0" borderId="0" xfId="15" applyNumberFormat="1" applyFont="1"/>
    <xf numFmtId="3" fontId="18" fillId="0" borderId="0" xfId="15" applyNumberFormat="1" applyFont="1" applyAlignment="1">
      <alignment horizontal="center"/>
    </xf>
    <xf numFmtId="0" fontId="33" fillId="0" borderId="0" xfId="41" applyFont="1" applyAlignment="1">
      <alignment horizontal="left"/>
    </xf>
    <xf numFmtId="0" fontId="34" fillId="0" borderId="0" xfId="41" applyFont="1" applyAlignment="1">
      <alignment horizontal="left"/>
    </xf>
    <xf numFmtId="0" fontId="34" fillId="16" borderId="0" xfId="41" applyFont="1" applyFill="1" applyAlignment="1">
      <alignment horizontal="left"/>
    </xf>
    <xf numFmtId="0" fontId="32" fillId="0" borderId="0" xfId="41" applyAlignment="1" applyProtection="1">
      <alignment horizontal="left" vertical="top"/>
      <protection locked="0"/>
    </xf>
    <xf numFmtId="0" fontId="32" fillId="0" borderId="0" xfId="41"/>
    <xf numFmtId="0" fontId="35" fillId="0" borderId="0" xfId="41" applyFont="1" applyAlignment="1">
      <alignment horizontal="left"/>
    </xf>
    <xf numFmtId="0" fontId="24" fillId="0" borderId="0" xfId="41" applyFont="1" applyAlignment="1">
      <alignment horizontal="left"/>
    </xf>
    <xf numFmtId="0" fontId="36" fillId="0" borderId="32" xfId="41" applyFont="1" applyBorder="1" applyAlignment="1">
      <alignment horizontal="center" vertical="center" wrapText="1"/>
    </xf>
    <xf numFmtId="37" fontId="35" fillId="0" borderId="0" xfId="41" applyNumberFormat="1" applyFont="1" applyAlignment="1" applyProtection="1">
      <alignment horizontal="right"/>
      <protection locked="0"/>
    </xf>
    <xf numFmtId="0" fontId="35" fillId="0" borderId="0" xfId="41" applyFont="1" applyAlignment="1" applyProtection="1">
      <alignment horizontal="left" wrapText="1"/>
      <protection locked="0"/>
    </xf>
    <xf numFmtId="165" fontId="35" fillId="0" borderId="0" xfId="41" applyNumberFormat="1" applyFont="1" applyAlignment="1" applyProtection="1">
      <alignment horizontal="right"/>
      <protection locked="0"/>
    </xf>
    <xf numFmtId="39" fontId="35" fillId="16" borderId="0" xfId="41" applyNumberFormat="1" applyFont="1" applyFill="1" applyAlignment="1" applyProtection="1">
      <alignment horizontal="right"/>
      <protection locked="0"/>
    </xf>
    <xf numFmtId="39" fontId="35" fillId="0" borderId="0" xfId="41" applyNumberFormat="1" applyFont="1" applyAlignment="1" applyProtection="1">
      <alignment horizontal="right"/>
      <protection locked="0"/>
    </xf>
    <xf numFmtId="0" fontId="39" fillId="0" borderId="0" xfId="43" applyFill="1" applyAlignment="1" applyProtection="1"/>
    <xf numFmtId="37" fontId="43" fillId="0" borderId="0" xfId="41" applyNumberFormat="1" applyFont="1" applyAlignment="1" applyProtection="1">
      <alignment horizontal="right"/>
      <protection locked="0"/>
    </xf>
    <xf numFmtId="0" fontId="43" fillId="0" borderId="0" xfId="41" applyFont="1" applyAlignment="1" applyProtection="1">
      <alignment horizontal="left" wrapText="1"/>
      <protection locked="0"/>
    </xf>
    <xf numFmtId="165" fontId="43" fillId="0" borderId="0" xfId="41" applyNumberFormat="1" applyFont="1" applyAlignment="1" applyProtection="1">
      <alignment horizontal="right"/>
      <protection locked="0"/>
    </xf>
    <xf numFmtId="39" fontId="43" fillId="0" borderId="0" xfId="41" applyNumberFormat="1" applyFont="1" applyAlignment="1" applyProtection="1">
      <alignment horizontal="right"/>
      <protection locked="0"/>
    </xf>
    <xf numFmtId="37" fontId="32" fillId="0" borderId="0" xfId="41" applyNumberFormat="1" applyAlignment="1" applyProtection="1">
      <alignment horizontal="right" vertical="top"/>
      <protection locked="0"/>
    </xf>
    <xf numFmtId="0" fontId="32" fillId="0" borderId="0" xfId="41" applyAlignment="1" applyProtection="1">
      <alignment horizontal="left" vertical="top" wrapText="1"/>
      <protection locked="0"/>
    </xf>
    <xf numFmtId="165" fontId="32" fillId="0" borderId="0" xfId="41" applyNumberFormat="1" applyAlignment="1" applyProtection="1">
      <alignment horizontal="right" vertical="top"/>
      <protection locked="0"/>
    </xf>
    <xf numFmtId="39" fontId="32" fillId="0" borderId="0" xfId="41" applyNumberFormat="1" applyAlignment="1" applyProtection="1">
      <alignment horizontal="right" vertical="top"/>
      <protection locked="0"/>
    </xf>
    <xf numFmtId="0" fontId="35" fillId="0" borderId="35" xfId="41" applyFont="1" applyBorder="1" applyAlignment="1" applyProtection="1">
      <alignment horizontal="left"/>
      <protection locked="0"/>
    </xf>
    <xf numFmtId="0" fontId="42" fillId="0" borderId="36" xfId="41" applyFont="1" applyBorder="1" applyAlignment="1" applyProtection="1">
      <alignment horizontal="center"/>
      <protection locked="0"/>
    </xf>
    <xf numFmtId="165" fontId="42" fillId="0" borderId="36" xfId="41" applyNumberFormat="1" applyFont="1" applyBorder="1" applyAlignment="1" applyProtection="1">
      <alignment horizontal="right"/>
      <protection locked="0"/>
    </xf>
    <xf numFmtId="39" fontId="42" fillId="0" borderId="36" xfId="41" applyNumberFormat="1" applyFont="1" applyBorder="1" applyAlignment="1" applyProtection="1">
      <alignment horizontal="right"/>
      <protection locked="0"/>
    </xf>
    <xf numFmtId="39" fontId="35" fillId="0" borderId="32" xfId="41" applyNumberFormat="1" applyFont="1" applyBorder="1" applyAlignment="1" applyProtection="1">
      <alignment horizontal="right"/>
      <protection locked="0"/>
    </xf>
    <xf numFmtId="0" fontId="23" fillId="0" borderId="0" xfId="23" applyFont="1" applyAlignment="1">
      <alignment vertical="center"/>
    </xf>
    <xf numFmtId="49" fontId="23" fillId="0" borderId="0" xfId="23" applyNumberFormat="1" applyFont="1" applyAlignment="1">
      <alignment vertical="center"/>
    </xf>
    <xf numFmtId="39" fontId="24" fillId="0" borderId="0" xfId="41" applyNumberFormat="1" applyFont="1" applyAlignment="1" applyProtection="1">
      <alignment horizontal="center"/>
      <protection locked="0"/>
    </xf>
    <xf numFmtId="39" fontId="24" fillId="0" borderId="0" xfId="41" applyNumberFormat="1" applyFont="1" applyAlignment="1" applyProtection="1">
      <alignment horizontal="right"/>
      <protection locked="0"/>
    </xf>
    <xf numFmtId="0" fontId="23" fillId="0" borderId="0" xfId="23" applyFont="1" applyAlignment="1">
      <alignment horizontal="center" vertical="center" wrapText="1"/>
    </xf>
    <xf numFmtId="0" fontId="23" fillId="0" borderId="0" xfId="23" applyFont="1" applyAlignment="1">
      <alignment vertical="center" wrapText="1"/>
    </xf>
    <xf numFmtId="0" fontId="27" fillId="0" borderId="0" xfId="41" applyFont="1" applyAlignment="1" applyProtection="1">
      <alignment vertical="center" wrapText="1"/>
      <protection locked="0"/>
    </xf>
    <xf numFmtId="39" fontId="24" fillId="0" borderId="34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 vertical="top"/>
      <protection locked="0"/>
    </xf>
    <xf numFmtId="37" fontId="35" fillId="0" borderId="34" xfId="0" applyNumberFormat="1" applyFont="1" applyBorder="1" applyAlignment="1" applyProtection="1">
      <alignment horizontal="right"/>
      <protection locked="0"/>
    </xf>
    <xf numFmtId="0" fontId="35" fillId="0" borderId="34" xfId="0" applyFont="1" applyBorder="1" applyAlignment="1" applyProtection="1">
      <alignment horizontal="left" wrapText="1"/>
      <protection locked="0"/>
    </xf>
    <xf numFmtId="39" fontId="35" fillId="0" borderId="34" xfId="0" applyNumberFormat="1" applyFont="1" applyBorder="1" applyAlignment="1" applyProtection="1">
      <alignment horizontal="right"/>
      <protection locked="0"/>
    </xf>
    <xf numFmtId="0" fontId="47" fillId="0" borderId="0" xfId="15" applyFont="1"/>
    <xf numFmtId="2" fontId="35" fillId="0" borderId="34" xfId="0" applyNumberFormat="1" applyFont="1" applyBorder="1" applyAlignment="1" applyProtection="1">
      <alignment horizontal="right"/>
      <protection locked="0"/>
    </xf>
    <xf numFmtId="0" fontId="0" fillId="0" borderId="34" xfId="0" applyBorder="1" applyAlignment="1" applyProtection="1">
      <alignment horizontal="left" vertical="top"/>
      <protection locked="0"/>
    </xf>
    <xf numFmtId="37" fontId="24" fillId="0" borderId="34" xfId="0" applyNumberFormat="1" applyFont="1" applyFill="1" applyBorder="1" applyAlignment="1" applyProtection="1">
      <alignment horizontal="right"/>
      <protection locked="0"/>
    </xf>
    <xf numFmtId="49" fontId="24" fillId="0" borderId="34" xfId="0" applyNumberFormat="1" applyFont="1" applyFill="1" applyBorder="1" applyAlignment="1" applyProtection="1">
      <alignment horizontal="left" wrapText="1"/>
      <protection locked="0"/>
    </xf>
    <xf numFmtId="0" fontId="24" fillId="0" borderId="34" xfId="0" applyFont="1" applyFill="1" applyBorder="1" applyAlignment="1" applyProtection="1">
      <alignment horizontal="left" wrapText="1"/>
      <protection locked="0"/>
    </xf>
    <xf numFmtId="2" fontId="24" fillId="0" borderId="34" xfId="0" applyNumberFormat="1" applyFont="1" applyFill="1" applyBorder="1" applyAlignment="1" applyProtection="1">
      <alignment horizontal="right"/>
      <protection locked="0"/>
    </xf>
    <xf numFmtId="37" fontId="35" fillId="0" borderId="34" xfId="0" applyNumberFormat="1" applyFont="1" applyFill="1" applyBorder="1" applyAlignment="1" applyProtection="1">
      <alignment horizontal="right"/>
      <protection locked="0"/>
    </xf>
    <xf numFmtId="0" fontId="35" fillId="0" borderId="34" xfId="0" applyFont="1" applyFill="1" applyBorder="1" applyAlignment="1" applyProtection="1">
      <alignment horizontal="left" wrapText="1"/>
      <protection locked="0"/>
    </xf>
    <xf numFmtId="0" fontId="38" fillId="0" borderId="34" xfId="0" applyFont="1" applyFill="1" applyBorder="1" applyAlignment="1" applyProtection="1">
      <alignment horizontal="left" wrapText="1"/>
      <protection locked="0"/>
    </xf>
    <xf numFmtId="0" fontId="42" fillId="0" borderId="34" xfId="0" applyFont="1" applyFill="1" applyBorder="1" applyAlignment="1" applyProtection="1">
      <alignment horizontal="left" wrapText="1"/>
      <protection locked="0"/>
    </xf>
    <xf numFmtId="2" fontId="38" fillId="0" borderId="34" xfId="0" applyNumberFormat="1" applyFont="1" applyFill="1" applyBorder="1" applyAlignment="1" applyProtection="1">
      <alignment horizontal="right"/>
      <protection locked="0"/>
    </xf>
    <xf numFmtId="39" fontId="35" fillId="0" borderId="34" xfId="0" applyNumberFormat="1" applyFont="1" applyFill="1" applyBorder="1" applyAlignment="1" applyProtection="1">
      <alignment horizontal="right"/>
      <protection locked="0"/>
    </xf>
    <xf numFmtId="0" fontId="46" fillId="0" borderId="34" xfId="0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left" vertical="top"/>
      <protection locked="0"/>
    </xf>
    <xf numFmtId="4" fontId="44" fillId="0" borderId="0" xfId="0" applyNumberFormat="1" applyFont="1" applyFill="1" applyAlignment="1" applyProtection="1">
      <alignment horizontal="right" vertical="top"/>
      <protection locked="0"/>
    </xf>
    <xf numFmtId="0" fontId="46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39" fontId="24" fillId="0" borderId="0" xfId="0" applyNumberFormat="1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Alignment="1" applyProtection="1">
      <alignment horizontal="right" vertical="center"/>
      <protection locked="0"/>
    </xf>
    <xf numFmtId="0" fontId="48" fillId="0" borderId="0" xfId="0" applyFont="1" applyFill="1" applyBorder="1" applyAlignment="1" applyProtection="1">
      <alignment horizontal="right" vertical="center"/>
      <protection locked="0"/>
    </xf>
    <xf numFmtId="0" fontId="45" fillId="0" borderId="0" xfId="41" applyFont="1" applyFill="1" applyAlignment="1" applyProtection="1">
      <alignment horizontal="center" vertical="center"/>
      <protection locked="0"/>
    </xf>
    <xf numFmtId="167" fontId="24" fillId="0" borderId="0" xfId="0" applyNumberFormat="1" applyFont="1" applyFill="1" applyBorder="1" applyAlignment="1" applyProtection="1">
      <alignment horizontal="center"/>
      <protection locked="0"/>
    </xf>
    <xf numFmtId="39" fontId="35" fillId="0" borderId="0" xfId="0" applyNumberFormat="1" applyFont="1" applyFill="1" applyBorder="1" applyAlignment="1" applyProtection="1">
      <alignment horizontal="center"/>
      <protection locked="0"/>
    </xf>
    <xf numFmtId="168" fontId="17" fillId="0" borderId="0" xfId="15" applyNumberFormat="1" applyFont="1"/>
    <xf numFmtId="0" fontId="32" fillId="0" borderId="0" xfId="41" applyFill="1" applyAlignment="1" applyProtection="1">
      <alignment horizontal="left" vertical="top"/>
      <protection locked="0"/>
    </xf>
    <xf numFmtId="0" fontId="37" fillId="0" borderId="0" xfId="41" applyFont="1" applyFill="1" applyAlignment="1">
      <alignment vertical="center"/>
    </xf>
    <xf numFmtId="0" fontId="32" fillId="0" borderId="0" xfId="41" applyFill="1"/>
    <xf numFmtId="0" fontId="32" fillId="0" borderId="0" xfId="41" applyFill="1" applyAlignment="1">
      <alignment horizontal="left" wrapText="1"/>
    </xf>
    <xf numFmtId="0" fontId="45" fillId="0" borderId="0" xfId="41" applyFont="1" applyFill="1"/>
    <xf numFmtId="0" fontId="40" fillId="0" borderId="0" xfId="41" applyFont="1" applyFill="1"/>
    <xf numFmtId="0" fontId="36" fillId="0" borderId="33" xfId="41" applyFont="1" applyFill="1" applyBorder="1" applyAlignment="1">
      <alignment horizontal="center" vertical="center" wrapText="1"/>
    </xf>
    <xf numFmtId="0" fontId="36" fillId="0" borderId="0" xfId="41" applyFont="1" applyFill="1" applyBorder="1" applyAlignment="1">
      <alignment horizontal="center" vertical="center" wrapText="1"/>
    </xf>
    <xf numFmtId="39" fontId="32" fillId="0" borderId="0" xfId="41" applyNumberFormat="1" applyFill="1"/>
    <xf numFmtId="0" fontId="41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30" fillId="0" borderId="0" xfId="0" applyFont="1" applyFill="1"/>
    <xf numFmtId="3" fontId="3" fillId="0" borderId="0" xfId="0" applyNumberFormat="1" applyFont="1" applyFill="1" applyAlignment="1" applyProtection="1">
      <alignment horizontal="left" vertical="top"/>
      <protection locked="0"/>
    </xf>
    <xf numFmtId="6" fontId="0" fillId="0" borderId="0" xfId="0" applyNumberFormat="1" applyFill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6" fontId="0" fillId="0" borderId="0" xfId="0" applyNumberFormat="1" applyFill="1" applyAlignment="1" applyProtection="1">
      <alignment horizontal="left" vertical="center"/>
      <protection locked="0"/>
    </xf>
    <xf numFmtId="0" fontId="39" fillId="0" borderId="0" xfId="43" applyFill="1" applyAlignment="1" applyProtection="1">
      <alignment horizontal="left" vertical="center"/>
      <protection locked="0"/>
    </xf>
    <xf numFmtId="4" fontId="44" fillId="0" borderId="0" xfId="0" applyNumberFormat="1" applyFont="1" applyFill="1" applyAlignment="1" applyProtection="1">
      <alignment horizontal="left" vertical="top"/>
      <protection locked="0"/>
    </xf>
    <xf numFmtId="0" fontId="49" fillId="0" borderId="0" xfId="0" applyFont="1" applyFill="1" applyAlignment="1" applyProtection="1">
      <alignment horizontal="left" vertical="center"/>
      <protection locked="0"/>
    </xf>
    <xf numFmtId="4" fontId="50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6" fontId="3" fillId="0" borderId="0" xfId="0" applyNumberFormat="1" applyFont="1" applyFill="1" applyAlignment="1" applyProtection="1">
      <alignment horizontal="left" vertical="center"/>
      <protection locked="0"/>
    </xf>
    <xf numFmtId="0" fontId="37" fillId="0" borderId="0" xfId="0" applyFont="1" applyFill="1"/>
    <xf numFmtId="0" fontId="0" fillId="0" borderId="0" xfId="0" applyFill="1"/>
    <xf numFmtId="0" fontId="39" fillId="0" borderId="0" xfId="43" applyFill="1" applyAlignment="1" applyProtection="1">
      <alignment horizontal="left" vertical="top"/>
      <protection locked="0"/>
    </xf>
    <xf numFmtId="4" fontId="44" fillId="0" borderId="0" xfId="0" applyNumberFormat="1" applyFont="1" applyFill="1" applyAlignment="1" applyProtection="1">
      <alignment horizontal="right" vertical="center"/>
      <protection locked="0"/>
    </xf>
    <xf numFmtId="39" fontId="51" fillId="0" borderId="0" xfId="0" applyNumberFormat="1" applyFont="1" applyFill="1" applyAlignment="1" applyProtection="1">
      <alignment horizontal="left" vertical="center"/>
      <protection locked="0"/>
    </xf>
    <xf numFmtId="166" fontId="32" fillId="0" borderId="0" xfId="41" applyNumberFormat="1" applyFill="1" applyAlignment="1" applyProtection="1">
      <alignment horizontal="left" vertical="top"/>
      <protection locked="0"/>
    </xf>
    <xf numFmtId="39" fontId="24" fillId="0" borderId="0" xfId="41" applyNumberFormat="1" applyFont="1" applyFill="1" applyAlignment="1" applyProtection="1">
      <alignment horizontal="center"/>
      <protection locked="0"/>
    </xf>
    <xf numFmtId="39" fontId="24" fillId="0" borderId="0" xfId="41" applyNumberFormat="1" applyFont="1" applyFill="1" applyAlignment="1" applyProtection="1">
      <alignment horizontal="right"/>
      <protection locked="0"/>
    </xf>
    <xf numFmtId="0" fontId="23" fillId="0" borderId="0" xfId="23" applyFont="1" applyFill="1" applyAlignment="1">
      <alignment vertical="center"/>
    </xf>
    <xf numFmtId="0" fontId="23" fillId="0" borderId="0" xfId="23" applyFont="1" applyFill="1" applyAlignment="1">
      <alignment horizontal="center" vertical="center" wrapText="1"/>
    </xf>
    <xf numFmtId="39" fontId="24" fillId="0" borderId="34" xfId="0" applyNumberFormat="1" applyFont="1" applyFill="1" applyBorder="1" applyAlignment="1" applyProtection="1">
      <alignment horizontal="center"/>
      <protection locked="0"/>
    </xf>
    <xf numFmtId="0" fontId="27" fillId="0" borderId="34" xfId="0" applyFont="1" applyFill="1" applyBorder="1" applyAlignment="1" applyProtection="1">
      <alignment horizontal="right" vertical="center"/>
      <protection locked="0"/>
    </xf>
    <xf numFmtId="0" fontId="48" fillId="0" borderId="34" xfId="0" applyFont="1" applyFill="1" applyBorder="1" applyAlignment="1" applyProtection="1">
      <alignment horizontal="right" vertical="center"/>
      <protection locked="0"/>
    </xf>
    <xf numFmtId="0" fontId="17" fillId="17" borderId="0" xfId="15" applyFont="1" applyFill="1" applyAlignment="1">
      <alignment horizontal="left"/>
    </xf>
    <xf numFmtId="0" fontId="17" fillId="17" borderId="0" xfId="15" applyFont="1" applyFill="1"/>
    <xf numFmtId="0" fontId="17" fillId="17" borderId="0" xfId="15" applyFont="1" applyFill="1" applyAlignment="1"/>
    <xf numFmtId="0" fontId="17" fillId="17" borderId="0" xfId="15" applyFont="1" applyFill="1" applyAlignment="1">
      <alignment horizontal="right"/>
    </xf>
    <xf numFmtId="39" fontId="24" fillId="17" borderId="34" xfId="0" applyNumberFormat="1" applyFont="1" applyFill="1" applyBorder="1" applyAlignment="1" applyProtection="1">
      <alignment horizontal="right"/>
      <protection locked="0"/>
    </xf>
    <xf numFmtId="0" fontId="23" fillId="0" borderId="0" xfId="15" applyFont="1" applyBorder="1" applyAlignment="1">
      <alignment horizontal="justify" wrapText="1"/>
    </xf>
    <xf numFmtId="0" fontId="24" fillId="0" borderId="0" xfId="15" applyFont="1" applyBorder="1" applyAlignment="1">
      <alignment wrapText="1"/>
    </xf>
    <xf numFmtId="0" fontId="24" fillId="0" borderId="0" xfId="15" applyFont="1" applyAlignment="1"/>
    <xf numFmtId="0" fontId="23" fillId="0" borderId="0" xfId="15" applyFont="1" applyBorder="1" applyAlignment="1">
      <alignment horizontal="left" wrapText="1"/>
    </xf>
    <xf numFmtId="0" fontId="3" fillId="0" borderId="0" xfId="15" applyAlignment="1"/>
    <xf numFmtId="0" fontId="19" fillId="16" borderId="29" xfId="15" applyFont="1" applyFill="1" applyBorder="1" applyAlignment="1">
      <alignment horizontal="left"/>
    </xf>
    <xf numFmtId="0" fontId="3" fillId="16" borderId="30" xfId="15" applyFont="1" applyFill="1" applyBorder="1" applyAlignment="1"/>
    <xf numFmtId="0" fontId="3" fillId="16" borderId="31" xfId="15" applyFont="1" applyFill="1" applyBorder="1" applyAlignment="1"/>
    <xf numFmtId="0" fontId="21" fillId="0" borderId="0" xfId="15" applyFont="1" applyAlignment="1">
      <alignment horizontal="left" vertical="center" wrapText="1"/>
    </xf>
    <xf numFmtId="0" fontId="30" fillId="0" borderId="0" xfId="15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15" applyFont="1" applyAlignment="1">
      <alignment horizontal="center"/>
    </xf>
    <xf numFmtId="0" fontId="3" fillId="0" borderId="0" xfId="15" applyAlignment="1">
      <alignment horizontal="center"/>
    </xf>
    <xf numFmtId="0" fontId="21" fillId="0" borderId="0" xfId="15" applyFont="1" applyAlignment="1">
      <alignment horizontal="left" wrapText="1"/>
    </xf>
    <xf numFmtId="0" fontId="30" fillId="0" borderId="0" xfId="15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16" borderId="30" xfId="15" applyFill="1" applyBorder="1" applyAlignment="1"/>
    <xf numFmtId="0" fontId="3" fillId="16" borderId="31" xfId="15" applyFill="1" applyBorder="1" applyAlignment="1"/>
    <xf numFmtId="0" fontId="35" fillId="0" borderId="0" xfId="42" applyFont="1" applyAlignment="1" applyProtection="1">
      <alignment horizontal="left" wrapText="1"/>
    </xf>
    <xf numFmtId="0" fontId="32" fillId="0" borderId="0" xfId="41" applyAlignment="1">
      <alignment horizontal="left" wrapText="1"/>
    </xf>
    <xf numFmtId="0" fontId="23" fillId="0" borderId="0" xfId="23" applyFont="1" applyAlignment="1">
      <alignment vertical="center" wrapText="1"/>
    </xf>
    <xf numFmtId="0" fontId="27" fillId="0" borderId="0" xfId="41" applyFont="1" applyAlignment="1" applyProtection="1">
      <alignment vertical="center" wrapText="1"/>
      <protection locked="0"/>
    </xf>
    <xf numFmtId="37" fontId="35" fillId="0" borderId="35" xfId="41" applyNumberFormat="1" applyFont="1" applyBorder="1" applyAlignment="1" applyProtection="1">
      <alignment horizontal="center"/>
      <protection locked="0"/>
    </xf>
    <xf numFmtId="37" fontId="35" fillId="0" borderId="36" xfId="41" applyNumberFormat="1" applyFont="1" applyBorder="1" applyAlignment="1" applyProtection="1">
      <alignment horizontal="center"/>
      <protection locked="0"/>
    </xf>
    <xf numFmtId="37" fontId="35" fillId="0" borderId="37" xfId="41" applyNumberFormat="1" applyFont="1" applyBorder="1" applyAlignment="1" applyProtection="1">
      <alignment horizontal="center"/>
      <protection locked="0"/>
    </xf>
    <xf numFmtId="0" fontId="23" fillId="0" borderId="0" xfId="44" applyFont="1" applyAlignment="1">
      <alignment vertical="center" wrapText="1"/>
    </xf>
    <xf numFmtId="0" fontId="32" fillId="0" borderId="0" xfId="41" applyAlignment="1" applyProtection="1">
      <alignment vertical="center" wrapText="1"/>
      <protection locked="0"/>
    </xf>
    <xf numFmtId="0" fontId="27" fillId="0" borderId="0" xfId="42" applyAlignment="1">
      <alignment vertical="center" wrapText="1"/>
      <protection locked="0"/>
    </xf>
  </cellXfs>
  <cellStyles count="45">
    <cellStyle name="Celkem" xfId="1" builtinId="25" customBuiltin="1"/>
    <cellStyle name="Hypertextový odkaz" xfId="43" builtinId="8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al_Power Voltage Bill 08.06" xfId="9" xr:uid="{00000000-0005-0000-0000-000008000000}"/>
    <cellStyle name="Normale_Complete_official_price_list_2007CZ" xfId="10" xr:uid="{00000000-0005-0000-0000-000009000000}"/>
    <cellStyle name="Normální" xfId="0" builtinId="0"/>
    <cellStyle name="Normální 10" xfId="11" xr:uid="{00000000-0005-0000-0000-00000B000000}"/>
    <cellStyle name="Normální 2" xfId="12" xr:uid="{00000000-0005-0000-0000-00000C000000}"/>
    <cellStyle name="normální 2 2" xfId="13" xr:uid="{00000000-0005-0000-0000-00000D000000}"/>
    <cellStyle name="Normální 2 3" xfId="42" xr:uid="{9B24A848-3BB2-40F5-9634-94BEDBD397A2}"/>
    <cellStyle name="Normální 3" xfId="14" xr:uid="{00000000-0005-0000-0000-00000E000000}"/>
    <cellStyle name="Normální 3 2" xfId="15" xr:uid="{00000000-0005-0000-0000-00000F000000}"/>
    <cellStyle name="Normální 4" xfId="16" xr:uid="{00000000-0005-0000-0000-000010000000}"/>
    <cellStyle name="Normální 5" xfId="17" xr:uid="{00000000-0005-0000-0000-000011000000}"/>
    <cellStyle name="Normální 6" xfId="18" xr:uid="{00000000-0005-0000-0000-000012000000}"/>
    <cellStyle name="Normální 7" xfId="19" xr:uid="{00000000-0005-0000-0000-000013000000}"/>
    <cellStyle name="Normální 8" xfId="20" xr:uid="{00000000-0005-0000-0000-000014000000}"/>
    <cellStyle name="Normální 8 2" xfId="21" xr:uid="{00000000-0005-0000-0000-000015000000}"/>
    <cellStyle name="Normální 8 2 2" xfId="22" xr:uid="{00000000-0005-0000-0000-000016000000}"/>
    <cellStyle name="Normální 9" xfId="41" xr:uid="{5D2BAA08-1DB9-4955-802F-636A176241D7}"/>
    <cellStyle name="normální_POL.XLS 2" xfId="44" xr:uid="{D78A8F70-3388-408D-A26D-EFFBA84C128C}"/>
    <cellStyle name="normální_POL.XLS 3" xfId="23" xr:uid="{00000000-0005-0000-0000-000017000000}"/>
    <cellStyle name="Poznámka" xfId="24" builtinId="10" customBuiltin="1"/>
    <cellStyle name="Propojená buňka" xfId="25" builtinId="24" customBuiltin="1"/>
    <cellStyle name="Správně" xfId="26" builtinId="26" customBuiltin="1"/>
    <cellStyle name="Styl 1" xfId="27" xr:uid="{00000000-0005-0000-0000-00001B000000}"/>
    <cellStyle name="Text upozornění" xfId="28" builtinId="11" customBuiltin="1"/>
    <cellStyle name="Vstup" xfId="29" builtinId="20" customBuiltin="1"/>
    <cellStyle name="Výpočet" xfId="30" builtinId="22" customBuiltin="1"/>
    <cellStyle name="Výstup" xfId="31" builtinId="21" customBuiltin="1"/>
    <cellStyle name="Vysvětlující text" xfId="32" builtinId="53" customBuiltin="1"/>
    <cellStyle name="Währung" xfId="33" xr:uid="{00000000-0005-0000-0000-000021000000}"/>
    <cellStyle name="Zvýraznění 1" xfId="34" builtinId="29" customBuiltin="1"/>
    <cellStyle name="Zvýraznění 2" xfId="35" builtinId="33" customBuiltin="1"/>
    <cellStyle name="Zvýraznění 3" xfId="36" builtinId="37" customBuiltin="1"/>
    <cellStyle name="Zvýraznění 4" xfId="37" builtinId="41" customBuiltin="1"/>
    <cellStyle name="Zvýraznění 5" xfId="38" builtinId="45" customBuiltin="1"/>
    <cellStyle name="Zvýraznění 6" xfId="39" builtinId="49" customBuiltin="1"/>
    <cellStyle name="標準_IPS alpha BOQ ME forms detail_Mechanical_El." xfId="40" xr:uid="{00000000-0005-0000-0000-000028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13</xdr:row>
      <xdr:rowOff>76200</xdr:rowOff>
    </xdr:from>
    <xdr:to>
      <xdr:col>4</xdr:col>
      <xdr:colOff>676275</xdr:colOff>
      <xdr:row>15</xdr:row>
      <xdr:rowOff>219075</xdr:rowOff>
    </xdr:to>
    <xdr:pic>
      <xdr:nvPicPr>
        <xdr:cNvPr id="1033" name="Obrázek 1">
          <a:extLst>
            <a:ext uri="{FF2B5EF4-FFF2-40B4-BE49-F238E27FC236}">
              <a16:creationId xmlns:a16="http://schemas.microsoft.com/office/drawing/2014/main" id="{FA0E8D7A-F222-3582-5577-3942FE3C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2466975"/>
          <a:ext cx="19526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07%20Transformace%20DOZP%20Hlinany\01%20Rekonstrukce%20Teplice\4%20-%20VD\4%20-%20DSP\Rozpocet\TO-407-01%20-%20DSP-rozpoc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80-01%20Hotel%20CLARION%20Ostrava\3b_DPS\PD%20-%20Rozpocet\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001-B.1. Priprava uzemi"/>
      <sheetName val="002-A.1. Archstav  reseni"/>
      <sheetName val="002-A.2.1. Zakladani"/>
      <sheetName val="002-A.2.2. Zelbet konstrukce"/>
      <sheetName val="002-A.2.3.OK"/>
      <sheetName val="002-A.3.1. Vytapeni"/>
      <sheetName val="002-A.3.2. Chlad"/>
      <sheetName val="002-A.3.5. ZTI"/>
      <sheetName val="002-A.3.11.1. SADOVE UPRAVY"/>
      <sheetName val="003-B.1. KOMUNIK"/>
      <sheetName val="003-B.2. KANAL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showGridLines="0" tabSelected="1" topLeftCell="B1" zoomScaleNormal="100" zoomScaleSheetLayoutView="75" workbookViewId="0">
      <selection activeCell="B1" sqref="B1"/>
    </sheetView>
  </sheetViews>
  <sheetFormatPr defaultRowHeight="12.75"/>
  <cols>
    <col min="1" max="1" width="0.42578125" style="1" hidden="1" customWidth="1"/>
    <col min="2" max="2" width="7.140625" style="1" customWidth="1"/>
    <col min="3" max="3" width="13.42578125" style="1" customWidth="1"/>
    <col min="4" max="4" width="19.7109375" style="1" customWidth="1"/>
    <col min="5" max="5" width="26.85546875" style="1" customWidth="1"/>
    <col min="6" max="6" width="16.7109375" style="1" customWidth="1"/>
    <col min="7" max="7" width="16.7109375" style="2" customWidth="1"/>
    <col min="8" max="8" width="16.7109375" style="1" customWidth="1"/>
    <col min="9" max="9" width="16.7109375" style="2" customWidth="1"/>
    <col min="10" max="10" width="17.85546875" style="1" customWidth="1"/>
    <col min="11" max="11" width="12.85546875" style="1" customWidth="1"/>
    <col min="12" max="13" width="10.7109375" style="1" customWidth="1"/>
    <col min="14" max="256" width="11.42578125" style="1" customWidth="1"/>
    <col min="257" max="16384" width="9.140625" style="1"/>
  </cols>
  <sheetData>
    <row r="1" spans="2:13" ht="12" customHeight="1"/>
    <row r="2" spans="2:13" ht="17.25" customHeight="1">
      <c r="B2" s="189" t="s">
        <v>185</v>
      </c>
      <c r="C2" s="190"/>
      <c r="D2" s="190"/>
      <c r="E2" s="190"/>
      <c r="F2" s="190"/>
      <c r="G2" s="190"/>
      <c r="H2" s="190"/>
      <c r="I2" s="190"/>
    </row>
    <row r="3" spans="2:13" ht="12.75" customHeight="1">
      <c r="B3" s="191" t="s">
        <v>28</v>
      </c>
      <c r="C3" s="192"/>
      <c r="D3" s="192"/>
      <c r="E3" s="192"/>
      <c r="F3" s="192"/>
      <c r="G3" s="192"/>
      <c r="H3" s="192"/>
      <c r="I3" s="192"/>
    </row>
    <row r="4" spans="2:13" ht="12.75" customHeight="1"/>
    <row r="5" spans="2:13" ht="39" customHeight="1">
      <c r="C5" s="9" t="s">
        <v>0</v>
      </c>
      <c r="D5" s="193" t="s">
        <v>24</v>
      </c>
      <c r="E5" s="194"/>
      <c r="F5" s="194"/>
      <c r="G5" s="194"/>
      <c r="H5" s="195"/>
      <c r="I5" s="59"/>
      <c r="M5" s="58"/>
    </row>
    <row r="6" spans="2:13" ht="30" customHeight="1">
      <c r="C6" s="9"/>
      <c r="D6" s="186" t="s">
        <v>27</v>
      </c>
      <c r="E6" s="187"/>
      <c r="F6" s="187"/>
      <c r="G6" s="187"/>
      <c r="H6" s="188"/>
      <c r="I6" s="59"/>
      <c r="M6" s="58"/>
    </row>
    <row r="7" spans="2:13" ht="13.5" customHeight="1">
      <c r="C7" s="63"/>
      <c r="D7" s="62"/>
      <c r="E7" s="61"/>
      <c r="F7" s="61"/>
      <c r="G7" s="61"/>
      <c r="H7" s="60"/>
      <c r="I7" s="59"/>
      <c r="M7" s="58"/>
    </row>
    <row r="8" spans="2:13">
      <c r="C8" s="57" t="s">
        <v>21</v>
      </c>
      <c r="D8" s="55" t="s">
        <v>25</v>
      </c>
      <c r="H8" s="56"/>
    </row>
    <row r="9" spans="2:13">
      <c r="C9" s="70"/>
      <c r="D9" s="55"/>
      <c r="H9" s="56"/>
    </row>
    <row r="10" spans="2:13">
      <c r="C10" s="57" t="s">
        <v>1</v>
      </c>
      <c r="D10" s="55" t="s">
        <v>19</v>
      </c>
      <c r="H10" s="56"/>
    </row>
    <row r="11" spans="2:13">
      <c r="C11" s="60"/>
      <c r="D11" s="55"/>
      <c r="H11" s="56"/>
    </row>
    <row r="12" spans="2:13">
      <c r="C12" s="57" t="s">
        <v>184</v>
      </c>
      <c r="D12" s="173"/>
      <c r="E12" s="174"/>
      <c r="F12" s="174"/>
      <c r="G12" s="175"/>
      <c r="H12" s="176"/>
    </row>
    <row r="13" spans="2:13">
      <c r="C13" s="60"/>
      <c r="D13" s="55"/>
      <c r="H13" s="56"/>
    </row>
    <row r="14" spans="2:13" ht="24.75" customHeight="1">
      <c r="C14" s="54" t="s">
        <v>2</v>
      </c>
      <c r="H14" s="54" t="s">
        <v>20</v>
      </c>
    </row>
    <row r="15" spans="2:13" ht="12.75" customHeight="1"/>
    <row r="16" spans="2:13" ht="28.5" customHeight="1">
      <c r="C16" s="54" t="s">
        <v>3</v>
      </c>
      <c r="H16" s="54" t="s">
        <v>3</v>
      </c>
    </row>
    <row r="17" spans="2:11" ht="25.5" customHeight="1"/>
    <row r="18" spans="2:11" ht="13.5" customHeight="1">
      <c r="B18" s="53"/>
      <c r="C18" s="52"/>
      <c r="D18" s="52"/>
      <c r="E18" s="51"/>
      <c r="F18" s="50"/>
      <c r="G18" s="49"/>
      <c r="H18" s="48"/>
      <c r="I18" s="47" t="s">
        <v>4</v>
      </c>
    </row>
    <row r="19" spans="2:11" ht="15" customHeight="1">
      <c r="B19" s="40" t="s">
        <v>5</v>
      </c>
      <c r="C19" s="39"/>
      <c r="D19" s="38">
        <v>15</v>
      </c>
      <c r="E19" s="37" t="s">
        <v>6</v>
      </c>
      <c r="F19" s="46"/>
      <c r="G19" s="45"/>
      <c r="H19" s="45"/>
      <c r="I19" s="44"/>
    </row>
    <row r="20" spans="2:11">
      <c r="B20" s="40" t="s">
        <v>7</v>
      </c>
      <c r="C20" s="39"/>
      <c r="D20" s="38">
        <v>15</v>
      </c>
      <c r="E20" s="37" t="s">
        <v>6</v>
      </c>
      <c r="F20" s="43"/>
      <c r="G20" s="42"/>
      <c r="H20" s="42"/>
      <c r="I20" s="41"/>
    </row>
    <row r="21" spans="2:11">
      <c r="B21" s="40" t="s">
        <v>5</v>
      </c>
      <c r="C21" s="39"/>
      <c r="D21" s="38">
        <v>21</v>
      </c>
      <c r="E21" s="37" t="s">
        <v>6</v>
      </c>
      <c r="F21" s="43"/>
      <c r="G21" s="42"/>
      <c r="H21" s="42"/>
      <c r="I21" s="41">
        <f>StavbaCelkem</f>
        <v>0</v>
      </c>
      <c r="K21" s="136"/>
    </row>
    <row r="22" spans="2:11" ht="13.5" thickBot="1">
      <c r="B22" s="40" t="s">
        <v>7</v>
      </c>
      <c r="C22" s="39"/>
      <c r="D22" s="38">
        <v>21</v>
      </c>
      <c r="E22" s="37" t="s">
        <v>6</v>
      </c>
      <c r="F22" s="36"/>
      <c r="G22" s="35"/>
      <c r="H22" s="35"/>
      <c r="I22" s="34">
        <f>I33</f>
        <v>0</v>
      </c>
    </row>
    <row r="23" spans="2:11" ht="16.5" thickBot="1">
      <c r="B23" s="33" t="s">
        <v>8</v>
      </c>
      <c r="C23" s="32"/>
      <c r="D23" s="32"/>
      <c r="E23" s="31"/>
      <c r="F23" s="30"/>
      <c r="G23" s="29"/>
      <c r="H23" s="29"/>
      <c r="I23" s="28">
        <f>SUM(I19:I22)</f>
        <v>0</v>
      </c>
      <c r="J23" s="55"/>
    </row>
    <row r="26" spans="2:11" ht="1.5" customHeight="1"/>
    <row r="27" spans="2:11" ht="15.75" customHeight="1">
      <c r="B27" s="9" t="s">
        <v>9</v>
      </c>
      <c r="C27" s="8"/>
      <c r="D27" s="8"/>
      <c r="E27" s="8"/>
      <c r="F27" s="8"/>
      <c r="G27" s="8"/>
      <c r="H27" s="8"/>
      <c r="I27" s="8"/>
      <c r="J27" s="27"/>
    </row>
    <row r="28" spans="2:11" ht="5.25" customHeight="1">
      <c r="J28" s="27"/>
    </row>
    <row r="29" spans="2:11" ht="24" customHeight="1">
      <c r="B29" s="26" t="s">
        <v>10</v>
      </c>
      <c r="C29" s="25"/>
      <c r="D29" s="25"/>
      <c r="E29" s="24"/>
      <c r="F29" s="22" t="s">
        <v>11</v>
      </c>
      <c r="G29" s="23" t="str">
        <f>CONCATENATE("Základ DPH ",SazbaDPH1," %")</f>
        <v>Základ DPH 15 %</v>
      </c>
      <c r="H29" s="22" t="str">
        <f>CONCATENATE("Základ DPH ",SazbaDPH2," %")</f>
        <v>Základ DPH 21 %</v>
      </c>
      <c r="I29" s="22" t="s">
        <v>12</v>
      </c>
      <c r="J29" s="68"/>
    </row>
    <row r="30" spans="2:11">
      <c r="B30" s="21" t="s">
        <v>13</v>
      </c>
      <c r="C30" s="20"/>
      <c r="D30" s="19"/>
      <c r="E30" s="18"/>
      <c r="F30" s="17"/>
      <c r="G30" s="16"/>
      <c r="H30" s="16"/>
      <c r="I30" s="15"/>
      <c r="J30" s="69"/>
    </row>
    <row r="31" spans="2:11" ht="12.75" customHeight="1">
      <c r="B31" s="65"/>
      <c r="C31" s="183" t="s">
        <v>17</v>
      </c>
      <c r="D31" s="196"/>
      <c r="E31" s="197"/>
      <c r="F31" s="66">
        <f>H31+I31</f>
        <v>0</v>
      </c>
      <c r="G31" s="66"/>
      <c r="H31" s="66">
        <f>(H32)*0.01</f>
        <v>0</v>
      </c>
      <c r="I31" s="67">
        <f>(G31*SazbaDPH1)/100+(H31*SazbaDPH2)/100</f>
        <v>0</v>
      </c>
      <c r="J31" s="68"/>
      <c r="K31" s="112"/>
    </row>
    <row r="32" spans="2:11" ht="12.75" customHeight="1">
      <c r="B32" s="65" t="s">
        <v>26</v>
      </c>
      <c r="C32" s="183" t="s">
        <v>29</v>
      </c>
      <c r="D32" s="184"/>
      <c r="E32" s="185"/>
      <c r="F32" s="66">
        <f>H32+I32</f>
        <v>0</v>
      </c>
      <c r="G32" s="66"/>
      <c r="H32" s="66">
        <f>'D.1.4.9.c.01 VNITŘNÍ VYBAVENÍ'!H163</f>
        <v>0</v>
      </c>
      <c r="I32" s="67">
        <f>(G32*SazbaDPH1)/100+(H32*SazbaDPH2)/100</f>
        <v>0</v>
      </c>
    </row>
    <row r="33" spans="1:14" ht="17.25" customHeight="1">
      <c r="B33" s="14" t="s">
        <v>14</v>
      </c>
      <c r="C33" s="13"/>
      <c r="D33" s="12"/>
      <c r="E33" s="11"/>
      <c r="F33" s="10">
        <f>SUM(F31:F32)</f>
        <v>0</v>
      </c>
      <c r="G33" s="10"/>
      <c r="H33" s="10">
        <f>SUM(H31:H32)</f>
        <v>0</v>
      </c>
      <c r="I33" s="10">
        <f>SUM(I31:I32)</f>
        <v>0</v>
      </c>
      <c r="J33" s="71"/>
    </row>
    <row r="35" spans="1:14" ht="2.25" customHeight="1"/>
    <row r="36" spans="1:14" ht="1.5" customHeight="1"/>
    <row r="37" spans="1:14" ht="0.75" customHeight="1"/>
    <row r="38" spans="1:14" ht="0.75" customHeight="1"/>
    <row r="39" spans="1:14" ht="0.75" customHeight="1"/>
    <row r="40" spans="1:14" ht="18">
      <c r="B40" s="9" t="s">
        <v>15</v>
      </c>
      <c r="C40" s="8"/>
      <c r="D40" s="8"/>
      <c r="E40" s="8"/>
      <c r="F40" s="8"/>
      <c r="G40" s="8"/>
      <c r="H40" s="72"/>
      <c r="I40" s="8"/>
      <c r="J40" s="71"/>
    </row>
    <row r="41" spans="1:14" ht="12.75" customHeight="1">
      <c r="B41" s="9"/>
      <c r="C41" s="8"/>
      <c r="D41" s="8"/>
      <c r="E41" s="8"/>
      <c r="F41" s="8"/>
      <c r="G41" s="8"/>
      <c r="H41" s="8"/>
      <c r="I41" s="8"/>
    </row>
    <row r="42" spans="1:14" s="3" customFormat="1" ht="49.5" customHeight="1">
      <c r="A42" s="181" t="s">
        <v>16</v>
      </c>
      <c r="B42" s="179"/>
      <c r="C42" s="179"/>
      <c r="D42" s="179"/>
      <c r="E42" s="179"/>
      <c r="F42" s="179"/>
      <c r="G42" s="179"/>
      <c r="H42" s="180"/>
      <c r="I42" s="180"/>
      <c r="J42" s="6"/>
      <c r="L42" s="5"/>
      <c r="N42" s="4"/>
    </row>
    <row r="43" spans="1:14" s="7" customFormat="1">
      <c r="B43" s="179" t="s">
        <v>18</v>
      </c>
      <c r="C43" s="182"/>
      <c r="D43" s="182"/>
      <c r="E43" s="182"/>
      <c r="F43" s="182"/>
      <c r="G43" s="182"/>
      <c r="H43" s="182"/>
      <c r="I43" s="182"/>
    </row>
    <row r="44" spans="1:14" s="3" customFormat="1" ht="26.25" customHeight="1">
      <c r="A44" s="178" t="s">
        <v>22</v>
      </c>
      <c r="B44" s="179"/>
      <c r="C44" s="179"/>
      <c r="D44" s="179"/>
      <c r="E44" s="179"/>
      <c r="F44" s="179"/>
      <c r="G44" s="179"/>
      <c r="H44" s="180"/>
      <c r="I44" s="180"/>
      <c r="J44" s="6"/>
      <c r="L44" s="5"/>
      <c r="N44" s="4"/>
    </row>
    <row r="45" spans="1:14" s="3" customFormat="1" ht="24.6" customHeight="1">
      <c r="A45" s="178" t="s">
        <v>23</v>
      </c>
      <c r="B45" s="179"/>
      <c r="C45" s="179"/>
      <c r="D45" s="179"/>
      <c r="E45" s="179"/>
      <c r="F45" s="179"/>
      <c r="G45" s="179"/>
      <c r="H45" s="180"/>
      <c r="I45" s="180"/>
      <c r="J45" s="6"/>
      <c r="L45" s="64"/>
    </row>
  </sheetData>
  <mergeCells count="10">
    <mergeCell ref="D6:H6"/>
    <mergeCell ref="B2:I2"/>
    <mergeCell ref="B3:I3"/>
    <mergeCell ref="D5:H5"/>
    <mergeCell ref="C31:E31"/>
    <mergeCell ref="A45:I45"/>
    <mergeCell ref="A42:I42"/>
    <mergeCell ref="B43:I43"/>
    <mergeCell ref="A44:I44"/>
    <mergeCell ref="C32:E32"/>
  </mergeCells>
  <printOptions horizontalCentered="1"/>
  <pageMargins left="0.39370078740157483" right="0.39370078740157483" top="0.78740157480314965" bottom="0.39370078740157483" header="0" footer="0"/>
  <pageSetup paperSize="9"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6C8C-A7E4-4237-84CB-EE42F548CC2F}">
  <sheetPr>
    <pageSetUpPr fitToPage="1"/>
  </sheetPr>
  <dimension ref="A1:AY170"/>
  <sheetViews>
    <sheetView zoomScaleNormal="100" workbookViewId="0"/>
  </sheetViews>
  <sheetFormatPr defaultRowHeight="15"/>
  <cols>
    <col min="1" max="1" width="4.140625" style="91" customWidth="1"/>
    <col min="2" max="2" width="4.28515625" style="92" customWidth="1"/>
    <col min="3" max="3" width="14.42578125" style="92" customWidth="1"/>
    <col min="4" max="4" width="61.140625" style="92" customWidth="1"/>
    <col min="5" max="5" width="6.7109375" style="92" customWidth="1"/>
    <col min="6" max="6" width="8.7109375" style="93" customWidth="1"/>
    <col min="7" max="7" width="11.7109375" style="94" customWidth="1"/>
    <col min="8" max="8" width="15.7109375" style="94" customWidth="1"/>
    <col min="9" max="9" width="17.28515625" style="76" customWidth="1"/>
    <col min="10" max="13" width="17.28515625" style="137" customWidth="1"/>
    <col min="14" max="14" width="13.85546875" style="139" customWidth="1"/>
    <col min="15" max="15" width="11.5703125" style="139" customWidth="1"/>
    <col min="16" max="16" width="9.140625" style="139"/>
    <col min="17" max="17" width="10.7109375" style="139" customWidth="1"/>
    <col min="18" max="51" width="9.140625" style="139"/>
    <col min="52" max="16384" width="9.140625" style="77"/>
  </cols>
  <sheetData>
    <row r="1" spans="1:51" ht="18">
      <c r="A1" s="73" t="s">
        <v>186</v>
      </c>
      <c r="B1" s="74"/>
      <c r="C1" s="74"/>
      <c r="D1" s="74"/>
      <c r="E1" s="74"/>
      <c r="F1" s="74"/>
      <c r="G1" s="75"/>
      <c r="H1" s="74"/>
      <c r="N1" s="138"/>
    </row>
    <row r="2" spans="1:51">
      <c r="A2" s="198" t="s">
        <v>30</v>
      </c>
      <c r="B2" s="199"/>
      <c r="C2" s="199"/>
      <c r="D2" s="199"/>
      <c r="E2" s="199"/>
      <c r="F2" s="199"/>
      <c r="G2" s="199"/>
      <c r="H2" s="199"/>
      <c r="I2" s="199"/>
      <c r="J2" s="140"/>
      <c r="K2" s="140"/>
      <c r="L2" s="140"/>
      <c r="M2" s="140"/>
      <c r="N2" s="141"/>
    </row>
    <row r="3" spans="1:51" ht="13.5" customHeight="1">
      <c r="A3" s="78" t="s">
        <v>31</v>
      </c>
      <c r="B3" s="79"/>
      <c r="C3" s="79"/>
      <c r="D3" s="79"/>
      <c r="E3" s="79"/>
      <c r="F3" s="74"/>
      <c r="G3" s="74"/>
      <c r="H3" s="76"/>
    </row>
    <row r="4" spans="1:51" ht="13.5" customHeight="1">
      <c r="A4" s="78" t="s">
        <v>32</v>
      </c>
      <c r="B4" s="79"/>
      <c r="C4" s="79"/>
      <c r="D4" s="79"/>
      <c r="E4" s="79"/>
      <c r="F4" s="74"/>
      <c r="G4" s="74"/>
      <c r="H4" s="76"/>
    </row>
    <row r="5" spans="1:51">
      <c r="A5" s="74"/>
      <c r="B5" s="74"/>
      <c r="C5" s="74"/>
      <c r="D5" s="74"/>
      <c r="E5" s="74"/>
      <c r="F5" s="74"/>
      <c r="G5" s="74"/>
      <c r="H5" s="74"/>
      <c r="N5" s="142"/>
    </row>
    <row r="6" spans="1:51" ht="22.5">
      <c r="A6" s="80" t="s">
        <v>33</v>
      </c>
      <c r="B6" s="80" t="s">
        <v>34</v>
      </c>
      <c r="C6" s="80" t="s">
        <v>35</v>
      </c>
      <c r="D6" s="80" t="s">
        <v>36</v>
      </c>
      <c r="E6" s="80" t="s">
        <v>37</v>
      </c>
      <c r="F6" s="80" t="s">
        <v>38</v>
      </c>
      <c r="G6" s="80" t="s">
        <v>39</v>
      </c>
      <c r="H6" s="80" t="s">
        <v>11</v>
      </c>
      <c r="I6" s="80" t="s">
        <v>40</v>
      </c>
      <c r="J6" s="143"/>
      <c r="N6" s="142"/>
    </row>
    <row r="7" spans="1:51">
      <c r="A7" s="80" t="s">
        <v>41</v>
      </c>
      <c r="B7" s="80" t="s">
        <v>42</v>
      </c>
      <c r="C7" s="80" t="s">
        <v>43</v>
      </c>
      <c r="D7" s="80" t="s">
        <v>44</v>
      </c>
      <c r="E7" s="80" t="s">
        <v>45</v>
      </c>
      <c r="F7" s="80" t="s">
        <v>46</v>
      </c>
      <c r="G7" s="80" t="s">
        <v>47</v>
      </c>
      <c r="H7" s="80">
        <v>8</v>
      </c>
      <c r="I7" s="80">
        <v>9</v>
      </c>
      <c r="J7" s="144"/>
      <c r="K7" s="144"/>
      <c r="L7" s="144"/>
      <c r="M7" s="144"/>
      <c r="N7" s="145"/>
    </row>
    <row r="8" spans="1:51" s="76" customFormat="1" ht="21" customHeight="1">
      <c r="A8" s="81"/>
      <c r="B8" s="82"/>
      <c r="C8" s="82" t="s">
        <v>48</v>
      </c>
      <c r="D8" s="82" t="s">
        <v>49</v>
      </c>
      <c r="E8" s="82"/>
      <c r="F8" s="83"/>
      <c r="G8" s="84"/>
      <c r="H8" s="85">
        <f>H9</f>
        <v>0</v>
      </c>
      <c r="J8" s="133"/>
      <c r="K8" s="133"/>
      <c r="L8" s="133"/>
      <c r="M8" s="137"/>
      <c r="N8" s="137"/>
      <c r="O8" s="139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</row>
    <row r="9" spans="1:51" s="108" customFormat="1" ht="13.5" customHeight="1">
      <c r="A9" s="109"/>
      <c r="B9" s="110"/>
      <c r="C9" s="110">
        <v>790</v>
      </c>
      <c r="D9" s="110" t="s">
        <v>50</v>
      </c>
      <c r="E9" s="110"/>
      <c r="F9" s="113"/>
      <c r="G9" s="111"/>
      <c r="H9" s="111">
        <f>SUM(H10:H160)</f>
        <v>0</v>
      </c>
      <c r="I9" s="114"/>
      <c r="J9" s="129"/>
      <c r="K9" s="129"/>
      <c r="L9" s="129"/>
      <c r="M9" s="129"/>
      <c r="N9" s="126"/>
      <c r="O9" s="126"/>
      <c r="P9" s="127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</row>
    <row r="10" spans="1:51" s="108" customFormat="1" ht="27" customHeight="1">
      <c r="A10" s="115">
        <v>1</v>
      </c>
      <c r="B10" s="116">
        <v>790</v>
      </c>
      <c r="C10" s="117" t="s">
        <v>132</v>
      </c>
      <c r="D10" s="117" t="s">
        <v>79</v>
      </c>
      <c r="E10" s="117" t="s">
        <v>52</v>
      </c>
      <c r="F10" s="118">
        <f>SUM(F11:F11)</f>
        <v>24</v>
      </c>
      <c r="G10" s="177"/>
      <c r="H10" s="107">
        <f>F10*G10</f>
        <v>0</v>
      </c>
      <c r="I10" s="170" t="s">
        <v>75</v>
      </c>
      <c r="J10" s="130"/>
      <c r="K10" s="134"/>
      <c r="L10" s="135"/>
      <c r="M10" s="130"/>
      <c r="N10" s="146"/>
      <c r="O10" s="126"/>
      <c r="P10" s="127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</row>
    <row r="11" spans="1:51" s="108" customFormat="1" ht="13.5" customHeight="1">
      <c r="A11" s="119"/>
      <c r="B11" s="120"/>
      <c r="C11" s="120"/>
      <c r="D11" s="121" t="s">
        <v>53</v>
      </c>
      <c r="E11" s="122"/>
      <c r="F11" s="123">
        <v>24</v>
      </c>
      <c r="G11" s="111"/>
      <c r="H11" s="111"/>
      <c r="I11" s="171"/>
      <c r="J11" s="131"/>
      <c r="K11" s="131"/>
      <c r="L11" s="131"/>
      <c r="M11" s="131"/>
      <c r="N11" s="147"/>
      <c r="O11" s="126"/>
      <c r="P11" s="127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</row>
    <row r="12" spans="1:51" s="108" customFormat="1" ht="27" customHeight="1">
      <c r="A12" s="115">
        <v>2</v>
      </c>
      <c r="B12" s="116">
        <v>790</v>
      </c>
      <c r="C12" s="117" t="s">
        <v>133</v>
      </c>
      <c r="D12" s="117" t="s">
        <v>80</v>
      </c>
      <c r="E12" s="117" t="s">
        <v>52</v>
      </c>
      <c r="F12" s="118">
        <f>SUM(F13:F13)</f>
        <v>24</v>
      </c>
      <c r="G12" s="177"/>
      <c r="H12" s="107">
        <f>F12*G12</f>
        <v>0</v>
      </c>
      <c r="I12" s="170" t="s">
        <v>75</v>
      </c>
      <c r="J12" s="130"/>
      <c r="K12" s="134"/>
      <c r="L12" s="135"/>
      <c r="M12" s="130"/>
      <c r="N12" s="146"/>
      <c r="O12" s="126"/>
      <c r="P12" s="127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</row>
    <row r="13" spans="1:51" s="108" customFormat="1" ht="13.5" customHeight="1">
      <c r="A13" s="119"/>
      <c r="B13" s="120"/>
      <c r="C13" s="120"/>
      <c r="D13" s="121" t="s">
        <v>53</v>
      </c>
      <c r="E13" s="122"/>
      <c r="F13" s="123">
        <v>24</v>
      </c>
      <c r="G13" s="111"/>
      <c r="H13" s="111"/>
      <c r="I13" s="171"/>
      <c r="J13" s="131"/>
      <c r="K13" s="131"/>
      <c r="L13" s="131"/>
      <c r="M13" s="131"/>
      <c r="N13" s="147"/>
      <c r="O13" s="126"/>
      <c r="P13" s="127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</row>
    <row r="14" spans="1:51" s="108" customFormat="1" ht="27" customHeight="1">
      <c r="A14" s="115">
        <v>3</v>
      </c>
      <c r="B14" s="116">
        <v>790</v>
      </c>
      <c r="C14" s="117" t="s">
        <v>134</v>
      </c>
      <c r="D14" s="117" t="s">
        <v>81</v>
      </c>
      <c r="E14" s="117" t="s">
        <v>52</v>
      </c>
      <c r="F14" s="118">
        <f>SUM(F15:F17)</f>
        <v>31</v>
      </c>
      <c r="G14" s="177"/>
      <c r="H14" s="107">
        <f>F14*G14</f>
        <v>0</v>
      </c>
      <c r="I14" s="170" t="s">
        <v>75</v>
      </c>
      <c r="J14" s="130"/>
      <c r="K14" s="134"/>
      <c r="L14" s="135"/>
      <c r="M14" s="130"/>
      <c r="N14" s="148"/>
      <c r="O14" s="126"/>
      <c r="P14" s="127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</row>
    <row r="15" spans="1:51" s="108" customFormat="1" ht="13.5" customHeight="1">
      <c r="A15" s="119"/>
      <c r="B15" s="120"/>
      <c r="C15" s="120"/>
      <c r="D15" s="121" t="s">
        <v>54</v>
      </c>
      <c r="E15" s="122"/>
      <c r="F15" s="123">
        <v>14</v>
      </c>
      <c r="G15" s="111"/>
      <c r="H15" s="111"/>
      <c r="I15" s="171"/>
      <c r="J15" s="131"/>
      <c r="K15" s="131"/>
      <c r="L15" s="131"/>
      <c r="M15" s="131"/>
      <c r="N15" s="147"/>
      <c r="O15" s="126"/>
      <c r="P15" s="127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</row>
    <row r="16" spans="1:51" s="108" customFormat="1" ht="13.5" customHeight="1">
      <c r="A16" s="119"/>
      <c r="B16" s="120"/>
      <c r="C16" s="120"/>
      <c r="D16" s="121" t="s">
        <v>55</v>
      </c>
      <c r="E16" s="122"/>
      <c r="F16" s="123">
        <v>12</v>
      </c>
      <c r="G16" s="111"/>
      <c r="H16" s="111"/>
      <c r="I16" s="171"/>
      <c r="J16" s="131"/>
      <c r="K16" s="131"/>
      <c r="L16" s="131"/>
      <c r="M16" s="131"/>
      <c r="N16" s="126"/>
      <c r="O16" s="126"/>
      <c r="P16" s="127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</row>
    <row r="17" spans="1:51" s="108" customFormat="1" ht="13.5" customHeight="1">
      <c r="A17" s="119"/>
      <c r="B17" s="120"/>
      <c r="C17" s="120"/>
      <c r="D17" s="121" t="s">
        <v>57</v>
      </c>
      <c r="E17" s="122"/>
      <c r="F17" s="123">
        <v>5</v>
      </c>
      <c r="G17" s="111"/>
      <c r="H17" s="111"/>
      <c r="I17" s="125"/>
      <c r="J17" s="128"/>
      <c r="K17" s="128"/>
      <c r="L17" s="128"/>
      <c r="M17" s="128"/>
      <c r="N17" s="126"/>
      <c r="O17" s="126"/>
      <c r="P17" s="127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</row>
    <row r="18" spans="1:51" s="108" customFormat="1" ht="27" customHeight="1">
      <c r="A18" s="115">
        <v>4</v>
      </c>
      <c r="B18" s="116">
        <v>790</v>
      </c>
      <c r="C18" s="117" t="s">
        <v>135</v>
      </c>
      <c r="D18" s="117" t="s">
        <v>82</v>
      </c>
      <c r="E18" s="117" t="s">
        <v>52</v>
      </c>
      <c r="F18" s="118">
        <f>SUM(F19:F21)</f>
        <v>31</v>
      </c>
      <c r="G18" s="177"/>
      <c r="H18" s="107">
        <f>F18*G18</f>
        <v>0</v>
      </c>
      <c r="I18" s="170" t="s">
        <v>75</v>
      </c>
      <c r="J18" s="130"/>
      <c r="K18" s="134"/>
      <c r="L18" s="135"/>
      <c r="M18" s="130"/>
      <c r="N18" s="148"/>
      <c r="O18" s="126"/>
      <c r="P18" s="127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</row>
    <row r="19" spans="1:51" s="108" customFormat="1" ht="13.5" customHeight="1">
      <c r="A19" s="119"/>
      <c r="B19" s="120"/>
      <c r="C19" s="120"/>
      <c r="D19" s="121" t="s">
        <v>54</v>
      </c>
      <c r="E19" s="122"/>
      <c r="F19" s="123">
        <v>14</v>
      </c>
      <c r="G19" s="111"/>
      <c r="H19" s="111"/>
      <c r="I19" s="171"/>
      <c r="J19" s="131"/>
      <c r="K19" s="131"/>
      <c r="L19" s="131"/>
      <c r="M19" s="131"/>
      <c r="N19" s="147"/>
      <c r="O19" s="126"/>
      <c r="P19" s="127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</row>
    <row r="20" spans="1:51" s="108" customFormat="1" ht="13.5" customHeight="1">
      <c r="A20" s="119"/>
      <c r="B20" s="120"/>
      <c r="C20" s="120"/>
      <c r="D20" s="121" t="s">
        <v>55</v>
      </c>
      <c r="E20" s="122"/>
      <c r="F20" s="123">
        <v>12</v>
      </c>
      <c r="G20" s="111"/>
      <c r="H20" s="111"/>
      <c r="I20" s="171"/>
      <c r="J20" s="131"/>
      <c r="K20" s="131"/>
      <c r="L20" s="131"/>
      <c r="M20" s="131"/>
      <c r="N20" s="126"/>
      <c r="O20" s="126"/>
      <c r="P20" s="127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</row>
    <row r="21" spans="1:51" s="108" customFormat="1" ht="13.5" customHeight="1">
      <c r="A21" s="119"/>
      <c r="B21" s="120"/>
      <c r="C21" s="120"/>
      <c r="D21" s="121" t="s">
        <v>57</v>
      </c>
      <c r="E21" s="122"/>
      <c r="F21" s="123">
        <v>5</v>
      </c>
      <c r="G21" s="111"/>
      <c r="H21" s="111"/>
      <c r="I21" s="125"/>
      <c r="J21" s="128"/>
      <c r="K21" s="128"/>
      <c r="L21" s="128"/>
      <c r="M21" s="128"/>
      <c r="N21" s="126"/>
      <c r="O21" s="126"/>
      <c r="P21" s="127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</row>
    <row r="22" spans="1:51" s="108" customFormat="1" ht="27" customHeight="1">
      <c r="A22" s="115">
        <v>5</v>
      </c>
      <c r="B22" s="116">
        <v>790</v>
      </c>
      <c r="C22" s="117" t="s">
        <v>136</v>
      </c>
      <c r="D22" s="117" t="s">
        <v>83</v>
      </c>
      <c r="E22" s="117" t="s">
        <v>52</v>
      </c>
      <c r="F22" s="118">
        <f>SUM(F23:F25)</f>
        <v>8</v>
      </c>
      <c r="G22" s="177"/>
      <c r="H22" s="107">
        <f>F22*G22</f>
        <v>0</v>
      </c>
      <c r="I22" s="170" t="s">
        <v>75</v>
      </c>
      <c r="J22" s="130"/>
      <c r="K22" s="134"/>
      <c r="L22" s="135"/>
      <c r="M22" s="130"/>
      <c r="N22" s="146"/>
      <c r="O22" s="126"/>
      <c r="P22" s="127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</row>
    <row r="23" spans="1:51" s="108" customFormat="1" ht="13.5" customHeight="1">
      <c r="A23" s="119"/>
      <c r="B23" s="120"/>
      <c r="C23" s="120"/>
      <c r="D23" s="121" t="s">
        <v>53</v>
      </c>
      <c r="E23" s="122"/>
      <c r="F23" s="123">
        <v>4</v>
      </c>
      <c r="G23" s="111"/>
      <c r="H23" s="111"/>
      <c r="I23" s="172"/>
      <c r="J23" s="132"/>
      <c r="K23" s="132"/>
      <c r="L23" s="132"/>
      <c r="M23" s="132"/>
      <c r="N23" s="126"/>
      <c r="O23" s="126"/>
      <c r="P23" s="127"/>
      <c r="Q23" s="126"/>
      <c r="R23" s="126"/>
      <c r="S23" s="126"/>
      <c r="T23" s="126"/>
      <c r="U23" s="149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</row>
    <row r="24" spans="1:51" s="108" customFormat="1" ht="13.5" customHeight="1">
      <c r="A24" s="119"/>
      <c r="B24" s="120"/>
      <c r="C24" s="120"/>
      <c r="D24" s="121" t="s">
        <v>54</v>
      </c>
      <c r="E24" s="122"/>
      <c r="F24" s="123">
        <v>3</v>
      </c>
      <c r="G24" s="111"/>
      <c r="H24" s="111"/>
      <c r="I24" s="125"/>
      <c r="J24" s="128"/>
      <c r="K24" s="128"/>
      <c r="L24" s="128"/>
      <c r="M24" s="128"/>
      <c r="N24" s="126"/>
      <c r="O24" s="126"/>
      <c r="P24" s="127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</row>
    <row r="25" spans="1:51" s="108" customFormat="1" ht="13.5" customHeight="1">
      <c r="A25" s="119"/>
      <c r="B25" s="120"/>
      <c r="C25" s="120"/>
      <c r="D25" s="121" t="s">
        <v>55</v>
      </c>
      <c r="E25" s="122"/>
      <c r="F25" s="123">
        <v>1</v>
      </c>
      <c r="G25" s="111"/>
      <c r="H25" s="111"/>
      <c r="I25" s="125"/>
      <c r="J25" s="128"/>
      <c r="K25" s="128"/>
      <c r="L25" s="128"/>
      <c r="M25" s="128"/>
      <c r="N25" s="126"/>
      <c r="O25" s="126"/>
      <c r="P25" s="127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</row>
    <row r="26" spans="1:51" s="108" customFormat="1" ht="27" customHeight="1">
      <c r="A26" s="115">
        <v>6</v>
      </c>
      <c r="B26" s="116">
        <v>790</v>
      </c>
      <c r="C26" s="117" t="s">
        <v>137</v>
      </c>
      <c r="D26" s="117" t="s">
        <v>84</v>
      </c>
      <c r="E26" s="117" t="s">
        <v>52</v>
      </c>
      <c r="F26" s="118">
        <f>SUM(F27:F28)</f>
        <v>3</v>
      </c>
      <c r="G26" s="177"/>
      <c r="H26" s="107">
        <f>F26*G26</f>
        <v>0</v>
      </c>
      <c r="I26" s="170" t="s">
        <v>75</v>
      </c>
      <c r="J26" s="130"/>
      <c r="K26" s="134"/>
      <c r="L26" s="135"/>
      <c r="M26" s="130"/>
      <c r="N26" s="146"/>
      <c r="O26" s="126"/>
      <c r="P26" s="127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</row>
    <row r="27" spans="1:51" s="108" customFormat="1" ht="13.5" customHeight="1">
      <c r="A27" s="119"/>
      <c r="B27" s="120"/>
      <c r="C27" s="120"/>
      <c r="D27" s="121" t="s">
        <v>53</v>
      </c>
      <c r="E27" s="122"/>
      <c r="F27" s="123">
        <v>2</v>
      </c>
      <c r="G27" s="111"/>
      <c r="H27" s="111"/>
      <c r="I27" s="172"/>
      <c r="J27" s="132"/>
      <c r="K27" s="132"/>
      <c r="L27" s="132"/>
      <c r="M27" s="132"/>
      <c r="N27" s="126"/>
      <c r="O27" s="126"/>
      <c r="P27" s="127"/>
      <c r="Q27" s="126"/>
      <c r="R27" s="126"/>
      <c r="S27" s="126"/>
      <c r="T27" s="126"/>
      <c r="U27" s="149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</row>
    <row r="28" spans="1:51" s="108" customFormat="1" ht="13.5" customHeight="1">
      <c r="A28" s="119"/>
      <c r="B28" s="120"/>
      <c r="C28" s="120"/>
      <c r="D28" s="121" t="s">
        <v>55</v>
      </c>
      <c r="E28" s="122"/>
      <c r="F28" s="123">
        <v>1</v>
      </c>
      <c r="G28" s="111"/>
      <c r="H28" s="111"/>
      <c r="I28" s="125"/>
      <c r="J28" s="128"/>
      <c r="K28" s="128"/>
      <c r="L28" s="128"/>
      <c r="M28" s="128"/>
      <c r="N28" s="126"/>
      <c r="O28" s="126"/>
      <c r="P28" s="127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</row>
    <row r="29" spans="1:51" s="108" customFormat="1" ht="27" customHeight="1">
      <c r="A29" s="115">
        <v>7</v>
      </c>
      <c r="B29" s="116">
        <v>790</v>
      </c>
      <c r="C29" s="117" t="s">
        <v>138</v>
      </c>
      <c r="D29" s="117" t="s">
        <v>85</v>
      </c>
      <c r="E29" s="117" t="s">
        <v>52</v>
      </c>
      <c r="F29" s="118">
        <f>SUM(F30:F32)</f>
        <v>8</v>
      </c>
      <c r="G29" s="177"/>
      <c r="H29" s="107">
        <f>F29*G29</f>
        <v>0</v>
      </c>
      <c r="I29" s="170" t="s">
        <v>75</v>
      </c>
      <c r="J29" s="130"/>
      <c r="K29" s="134"/>
      <c r="L29" s="135"/>
      <c r="M29" s="130"/>
      <c r="N29" s="146"/>
      <c r="O29" s="126"/>
      <c r="P29" s="127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</row>
    <row r="30" spans="1:51" s="108" customFormat="1" ht="13.5" customHeight="1">
      <c r="A30" s="119"/>
      <c r="B30" s="120"/>
      <c r="C30" s="120"/>
      <c r="D30" s="121" t="s">
        <v>53</v>
      </c>
      <c r="E30" s="122"/>
      <c r="F30" s="123">
        <v>4</v>
      </c>
      <c r="G30" s="111"/>
      <c r="H30" s="111"/>
      <c r="I30" s="125"/>
      <c r="J30" s="128"/>
      <c r="K30" s="128"/>
      <c r="L30" s="128"/>
      <c r="M30" s="128"/>
      <c r="N30" s="126"/>
      <c r="O30" s="126"/>
      <c r="P30" s="127"/>
      <c r="Q30" s="126"/>
      <c r="R30" s="126"/>
      <c r="S30" s="126"/>
      <c r="T30" s="126"/>
      <c r="U30" s="147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</row>
    <row r="31" spans="1:51" s="108" customFormat="1" ht="13.5" customHeight="1">
      <c r="A31" s="119"/>
      <c r="B31" s="120"/>
      <c r="C31" s="120"/>
      <c r="D31" s="121" t="s">
        <v>54</v>
      </c>
      <c r="E31" s="122"/>
      <c r="F31" s="123">
        <v>3</v>
      </c>
      <c r="G31" s="111"/>
      <c r="H31" s="111"/>
      <c r="I31" s="125"/>
      <c r="J31" s="128"/>
      <c r="K31" s="128"/>
      <c r="L31" s="128"/>
      <c r="M31" s="128"/>
      <c r="N31" s="126"/>
      <c r="O31" s="126"/>
      <c r="P31" s="127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</row>
    <row r="32" spans="1:51" s="108" customFormat="1" ht="13.5" customHeight="1">
      <c r="A32" s="119"/>
      <c r="B32" s="120"/>
      <c r="C32" s="120"/>
      <c r="D32" s="121" t="s">
        <v>55</v>
      </c>
      <c r="E32" s="122"/>
      <c r="F32" s="123">
        <v>1</v>
      </c>
      <c r="G32" s="111"/>
      <c r="H32" s="111"/>
      <c r="I32" s="125"/>
      <c r="J32" s="128"/>
      <c r="K32" s="128"/>
      <c r="L32" s="128"/>
      <c r="M32" s="128"/>
      <c r="N32" s="126"/>
      <c r="O32" s="126"/>
      <c r="P32" s="127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</row>
    <row r="33" spans="1:51" s="108" customFormat="1" ht="27" customHeight="1">
      <c r="A33" s="115">
        <v>8</v>
      </c>
      <c r="B33" s="116">
        <v>790</v>
      </c>
      <c r="C33" s="117" t="s">
        <v>139</v>
      </c>
      <c r="D33" s="117" t="s">
        <v>86</v>
      </c>
      <c r="E33" s="117" t="s">
        <v>52</v>
      </c>
      <c r="F33" s="118">
        <f>SUM(F34:F35)</f>
        <v>6</v>
      </c>
      <c r="G33" s="177"/>
      <c r="H33" s="107">
        <f>F33*G33</f>
        <v>0</v>
      </c>
      <c r="I33" s="170" t="s">
        <v>75</v>
      </c>
      <c r="J33" s="130"/>
      <c r="K33" s="134"/>
      <c r="L33" s="135"/>
      <c r="M33" s="130"/>
      <c r="N33" s="146"/>
      <c r="O33" s="126"/>
      <c r="P33" s="127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</row>
    <row r="34" spans="1:51" s="108" customFormat="1" ht="13.5" customHeight="1">
      <c r="A34" s="119"/>
      <c r="B34" s="120"/>
      <c r="C34" s="120"/>
      <c r="D34" s="121" t="s">
        <v>53</v>
      </c>
      <c r="E34" s="122"/>
      <c r="F34" s="123">
        <v>3</v>
      </c>
      <c r="G34" s="111"/>
      <c r="H34" s="111"/>
      <c r="I34" s="125"/>
      <c r="J34" s="128"/>
      <c r="K34" s="128"/>
      <c r="L34" s="128"/>
      <c r="M34" s="128"/>
      <c r="N34" s="126"/>
      <c r="O34" s="126"/>
      <c r="P34" s="127"/>
      <c r="Q34" s="126"/>
      <c r="R34" s="126"/>
      <c r="S34" s="126"/>
      <c r="T34" s="126"/>
      <c r="U34" s="149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</row>
    <row r="35" spans="1:51" s="108" customFormat="1" ht="13.5" customHeight="1">
      <c r="A35" s="119"/>
      <c r="B35" s="120"/>
      <c r="C35" s="120"/>
      <c r="D35" s="121" t="s">
        <v>54</v>
      </c>
      <c r="E35" s="122"/>
      <c r="F35" s="123">
        <v>3</v>
      </c>
      <c r="G35" s="111"/>
      <c r="H35" s="111"/>
      <c r="I35" s="125"/>
      <c r="J35" s="128"/>
      <c r="K35" s="128"/>
      <c r="L35" s="128"/>
      <c r="M35" s="128"/>
      <c r="N35" s="126"/>
      <c r="O35" s="126"/>
      <c r="P35" s="127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</row>
    <row r="36" spans="1:51" s="108" customFormat="1" ht="27" customHeight="1">
      <c r="A36" s="115">
        <v>9</v>
      </c>
      <c r="B36" s="116">
        <v>790</v>
      </c>
      <c r="C36" s="117" t="s">
        <v>140</v>
      </c>
      <c r="D36" s="117" t="s">
        <v>87</v>
      </c>
      <c r="E36" s="117" t="s">
        <v>52</v>
      </c>
      <c r="F36" s="118">
        <f>SUM(F37:F37)</f>
        <v>4</v>
      </c>
      <c r="G36" s="177"/>
      <c r="H36" s="107">
        <f>F36*G36</f>
        <v>0</v>
      </c>
      <c r="I36" s="170" t="s">
        <v>75</v>
      </c>
      <c r="J36" s="130"/>
      <c r="K36" s="134"/>
      <c r="L36" s="135"/>
      <c r="M36" s="130"/>
      <c r="N36" s="146"/>
      <c r="O36" s="126"/>
      <c r="P36" s="127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</row>
    <row r="37" spans="1:51" s="108" customFormat="1" ht="13.5" customHeight="1">
      <c r="A37" s="119"/>
      <c r="B37" s="120"/>
      <c r="C37" s="120"/>
      <c r="D37" s="121" t="s">
        <v>53</v>
      </c>
      <c r="E37" s="122"/>
      <c r="F37" s="123">
        <v>4</v>
      </c>
      <c r="G37" s="111"/>
      <c r="H37" s="111"/>
      <c r="I37" s="125"/>
      <c r="J37" s="128"/>
      <c r="K37" s="128"/>
      <c r="L37" s="128"/>
      <c r="M37" s="128"/>
      <c r="N37" s="126"/>
      <c r="O37" s="126"/>
      <c r="P37" s="127"/>
      <c r="Q37" s="126"/>
      <c r="R37" s="126"/>
      <c r="S37" s="126"/>
      <c r="T37" s="126"/>
      <c r="U37" s="150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</row>
    <row r="38" spans="1:51" s="108" customFormat="1" ht="27" customHeight="1">
      <c r="A38" s="115">
        <v>10</v>
      </c>
      <c r="B38" s="116">
        <v>790</v>
      </c>
      <c r="C38" s="117" t="s">
        <v>141</v>
      </c>
      <c r="D38" s="117" t="s">
        <v>88</v>
      </c>
      <c r="E38" s="117" t="s">
        <v>52</v>
      </c>
      <c r="F38" s="118">
        <f>SUM(F39:F39)</f>
        <v>1</v>
      </c>
      <c r="G38" s="177"/>
      <c r="H38" s="107">
        <f>F38*G38</f>
        <v>0</v>
      </c>
      <c r="I38" s="170" t="s">
        <v>75</v>
      </c>
      <c r="J38" s="130"/>
      <c r="K38" s="134"/>
      <c r="L38" s="135"/>
      <c r="M38" s="130"/>
      <c r="N38" s="146"/>
      <c r="O38" s="126"/>
      <c r="P38" s="127"/>
      <c r="Q38" s="126"/>
      <c r="R38" s="151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</row>
    <row r="39" spans="1:51" s="108" customFormat="1" ht="13.5" customHeight="1">
      <c r="A39" s="119"/>
      <c r="B39" s="120"/>
      <c r="C39" s="120"/>
      <c r="D39" s="121" t="s">
        <v>53</v>
      </c>
      <c r="E39" s="122"/>
      <c r="F39" s="123">
        <v>1</v>
      </c>
      <c r="G39" s="111"/>
      <c r="H39" s="111"/>
      <c r="I39" s="125"/>
      <c r="J39" s="128"/>
      <c r="K39" s="128"/>
      <c r="L39" s="128"/>
      <c r="M39" s="128"/>
      <c r="N39" s="126"/>
      <c r="O39" s="126"/>
      <c r="P39" s="127"/>
      <c r="Q39" s="126"/>
      <c r="R39" s="126"/>
      <c r="S39" s="126"/>
      <c r="T39" s="126"/>
      <c r="U39" s="150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</row>
    <row r="40" spans="1:51" s="108" customFormat="1" ht="27" customHeight="1">
      <c r="A40" s="115">
        <v>11</v>
      </c>
      <c r="B40" s="116">
        <v>790</v>
      </c>
      <c r="C40" s="117" t="s">
        <v>142</v>
      </c>
      <c r="D40" s="117" t="s">
        <v>180</v>
      </c>
      <c r="E40" s="117" t="s">
        <v>52</v>
      </c>
      <c r="F40" s="118">
        <f>SUM(F41:F41)</f>
        <v>11</v>
      </c>
      <c r="G40" s="177"/>
      <c r="H40" s="107">
        <f>F40*G40</f>
        <v>0</v>
      </c>
      <c r="I40" s="170" t="s">
        <v>75</v>
      </c>
      <c r="J40" s="130"/>
      <c r="K40" s="134"/>
      <c r="L40" s="135"/>
      <c r="M40" s="130"/>
      <c r="N40" s="152"/>
      <c r="O40" s="151"/>
      <c r="P40" s="127"/>
      <c r="Q40" s="126"/>
      <c r="R40" s="126"/>
      <c r="S40" s="126"/>
      <c r="T40" s="126"/>
      <c r="U40" s="126"/>
      <c r="V40" s="126"/>
      <c r="W40" s="126"/>
      <c r="X40" s="153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</row>
    <row r="41" spans="1:51" s="108" customFormat="1" ht="13.5" customHeight="1">
      <c r="A41" s="119"/>
      <c r="B41" s="120"/>
      <c r="C41" s="120"/>
      <c r="D41" s="121" t="s">
        <v>53</v>
      </c>
      <c r="E41" s="122"/>
      <c r="F41" s="123">
        <v>11</v>
      </c>
      <c r="G41" s="124"/>
      <c r="H41" s="111"/>
      <c r="I41" s="125"/>
      <c r="J41" s="128"/>
      <c r="K41" s="128"/>
      <c r="L41" s="128"/>
      <c r="M41" s="128"/>
      <c r="N41" s="152"/>
      <c r="O41" s="126"/>
      <c r="P41" s="127"/>
      <c r="Q41" s="126"/>
      <c r="R41" s="126"/>
      <c r="S41" s="126"/>
      <c r="T41" s="126"/>
      <c r="U41" s="126"/>
      <c r="V41" s="126"/>
      <c r="W41" s="126"/>
      <c r="X41" s="153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</row>
    <row r="42" spans="1:51" s="108" customFormat="1" ht="27" customHeight="1">
      <c r="A42" s="115">
        <v>12</v>
      </c>
      <c r="B42" s="116">
        <v>790</v>
      </c>
      <c r="C42" s="117" t="s">
        <v>143</v>
      </c>
      <c r="D42" s="117" t="s">
        <v>181</v>
      </c>
      <c r="E42" s="117" t="s">
        <v>52</v>
      </c>
      <c r="F42" s="118">
        <f>SUM(F43:F43)</f>
        <v>1</v>
      </c>
      <c r="G42" s="177"/>
      <c r="H42" s="107">
        <f>F42*G42</f>
        <v>0</v>
      </c>
      <c r="I42" s="170" t="s">
        <v>75</v>
      </c>
      <c r="J42" s="130"/>
      <c r="K42" s="134"/>
      <c r="L42" s="135"/>
      <c r="M42" s="130"/>
      <c r="N42" s="152"/>
      <c r="O42" s="151"/>
      <c r="P42" s="127"/>
      <c r="Q42" s="126"/>
      <c r="R42" s="126"/>
      <c r="S42" s="126"/>
      <c r="T42" s="126"/>
      <c r="U42" s="126"/>
      <c r="V42" s="126"/>
      <c r="W42" s="126"/>
      <c r="X42" s="153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</row>
    <row r="43" spans="1:51" s="108" customFormat="1" ht="13.5" customHeight="1">
      <c r="A43" s="119"/>
      <c r="B43" s="120"/>
      <c r="C43" s="120"/>
      <c r="D43" s="121" t="s">
        <v>53</v>
      </c>
      <c r="E43" s="122"/>
      <c r="F43" s="123">
        <v>1</v>
      </c>
      <c r="G43" s="124"/>
      <c r="H43" s="111"/>
      <c r="I43" s="125"/>
      <c r="J43" s="128"/>
      <c r="K43" s="128"/>
      <c r="L43" s="128"/>
      <c r="M43" s="128"/>
      <c r="N43" s="152"/>
      <c r="O43" s="126"/>
      <c r="P43" s="127"/>
      <c r="Q43" s="126"/>
      <c r="R43" s="126"/>
      <c r="S43" s="126"/>
      <c r="T43" s="126"/>
      <c r="U43" s="126"/>
      <c r="V43" s="126"/>
      <c r="W43" s="126"/>
      <c r="X43" s="153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</row>
    <row r="44" spans="1:51" s="108" customFormat="1" ht="27" customHeight="1">
      <c r="A44" s="115">
        <v>13</v>
      </c>
      <c r="B44" s="116">
        <v>790</v>
      </c>
      <c r="C44" s="117" t="s">
        <v>144</v>
      </c>
      <c r="D44" s="117" t="s">
        <v>89</v>
      </c>
      <c r="E44" s="117" t="s">
        <v>52</v>
      </c>
      <c r="F44" s="118">
        <f>SUM(F45:F48)</f>
        <v>29</v>
      </c>
      <c r="G44" s="177"/>
      <c r="H44" s="107">
        <f>F44*G44</f>
        <v>0</v>
      </c>
      <c r="I44" s="170" t="s">
        <v>75</v>
      </c>
      <c r="J44" s="130"/>
      <c r="K44" s="134"/>
      <c r="L44" s="135"/>
      <c r="M44" s="130"/>
      <c r="N44" s="154"/>
      <c r="O44" s="126"/>
      <c r="P44" s="127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</row>
    <row r="45" spans="1:51" s="108" customFormat="1" ht="13.5" customHeight="1">
      <c r="A45" s="119"/>
      <c r="B45" s="120"/>
      <c r="C45" s="120"/>
      <c r="D45" s="121" t="s">
        <v>53</v>
      </c>
      <c r="E45" s="122"/>
      <c r="F45" s="123">
        <v>12</v>
      </c>
      <c r="G45" s="124"/>
      <c r="H45" s="111"/>
      <c r="I45" s="125"/>
      <c r="J45" s="128"/>
      <c r="K45" s="128"/>
      <c r="L45" s="128"/>
      <c r="M45" s="128"/>
      <c r="N45" s="147"/>
      <c r="O45" s="126"/>
      <c r="P45" s="127"/>
      <c r="Q45" s="126"/>
      <c r="R45" s="126"/>
      <c r="S45" s="126"/>
      <c r="T45" s="126"/>
      <c r="U45" s="126"/>
      <c r="V45" s="126"/>
      <c r="W45" s="126"/>
      <c r="X45" s="147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</row>
    <row r="46" spans="1:51" s="108" customFormat="1" ht="13.5" customHeight="1">
      <c r="A46" s="119"/>
      <c r="B46" s="120"/>
      <c r="C46" s="120"/>
      <c r="D46" s="121" t="s">
        <v>54</v>
      </c>
      <c r="E46" s="122"/>
      <c r="F46" s="123">
        <v>7</v>
      </c>
      <c r="G46" s="124"/>
      <c r="H46" s="111"/>
      <c r="I46" s="125"/>
      <c r="J46" s="128"/>
      <c r="K46" s="128"/>
      <c r="L46" s="128"/>
      <c r="M46" s="128"/>
      <c r="N46" s="126"/>
      <c r="O46" s="126"/>
      <c r="P46" s="127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</row>
    <row r="47" spans="1:51" s="108" customFormat="1" ht="13.5" customHeight="1">
      <c r="A47" s="119"/>
      <c r="B47" s="120"/>
      <c r="C47" s="120"/>
      <c r="D47" s="121" t="s">
        <v>55</v>
      </c>
      <c r="E47" s="122"/>
      <c r="F47" s="123">
        <v>8</v>
      </c>
      <c r="G47" s="124"/>
      <c r="H47" s="111"/>
      <c r="I47" s="125"/>
      <c r="J47" s="128"/>
      <c r="K47" s="128"/>
      <c r="L47" s="128"/>
      <c r="M47" s="128"/>
      <c r="N47" s="126"/>
      <c r="O47" s="126"/>
      <c r="P47" s="127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</row>
    <row r="48" spans="1:51" s="108" customFormat="1" ht="13.5" customHeight="1">
      <c r="A48" s="119"/>
      <c r="B48" s="120"/>
      <c r="C48" s="120"/>
      <c r="D48" s="121" t="s">
        <v>57</v>
      </c>
      <c r="E48" s="122"/>
      <c r="F48" s="123">
        <v>2</v>
      </c>
      <c r="G48" s="111"/>
      <c r="H48" s="111"/>
      <c r="I48" s="125"/>
      <c r="J48" s="128"/>
      <c r="K48" s="128"/>
      <c r="L48" s="128"/>
      <c r="M48" s="128"/>
      <c r="N48" s="126"/>
      <c r="O48" s="126"/>
      <c r="P48" s="127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</row>
    <row r="49" spans="1:51" s="108" customFormat="1" ht="27" customHeight="1">
      <c r="A49" s="115">
        <v>14</v>
      </c>
      <c r="B49" s="116">
        <v>790</v>
      </c>
      <c r="C49" s="117" t="s">
        <v>145</v>
      </c>
      <c r="D49" s="117" t="s">
        <v>90</v>
      </c>
      <c r="E49" s="117" t="s">
        <v>52</v>
      </c>
      <c r="F49" s="118">
        <f>SUM(F50:F50)</f>
        <v>6</v>
      </c>
      <c r="G49" s="177"/>
      <c r="H49" s="107">
        <f>F49*G49</f>
        <v>0</v>
      </c>
      <c r="I49" s="170" t="s">
        <v>75</v>
      </c>
      <c r="J49" s="130"/>
      <c r="K49" s="134"/>
      <c r="L49" s="135"/>
      <c r="M49" s="130"/>
      <c r="N49" s="146"/>
      <c r="O49" s="126"/>
      <c r="P49" s="127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</row>
    <row r="50" spans="1:51" s="108" customFormat="1" ht="13.5" customHeight="1">
      <c r="A50" s="119"/>
      <c r="B50" s="120"/>
      <c r="C50" s="120"/>
      <c r="D50" s="121" t="s">
        <v>55</v>
      </c>
      <c r="E50" s="122"/>
      <c r="F50" s="123">
        <v>6</v>
      </c>
      <c r="G50" s="111"/>
      <c r="H50" s="111"/>
      <c r="I50" s="171"/>
      <c r="J50" s="131"/>
      <c r="K50" s="131"/>
      <c r="L50" s="131"/>
      <c r="M50" s="131"/>
      <c r="N50" s="147"/>
      <c r="O50" s="126"/>
      <c r="P50" s="127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</row>
    <row r="51" spans="1:51" s="108" customFormat="1" ht="27" customHeight="1">
      <c r="A51" s="115">
        <v>15</v>
      </c>
      <c r="B51" s="116">
        <v>790</v>
      </c>
      <c r="C51" s="117" t="s">
        <v>146</v>
      </c>
      <c r="D51" s="117" t="s">
        <v>91</v>
      </c>
      <c r="E51" s="117" t="s">
        <v>52</v>
      </c>
      <c r="F51" s="118">
        <f>SUM(F52:F54)</f>
        <v>108</v>
      </c>
      <c r="G51" s="177"/>
      <c r="H51" s="107">
        <f>F51*G51</f>
        <v>0</v>
      </c>
      <c r="I51" s="170" t="s">
        <v>75</v>
      </c>
      <c r="J51" s="130"/>
      <c r="K51" s="134"/>
      <c r="L51" s="135"/>
      <c r="M51" s="130"/>
      <c r="N51" s="146"/>
      <c r="O51" s="126"/>
      <c r="P51" s="127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</row>
    <row r="52" spans="1:51" s="108" customFormat="1" ht="13.5" customHeight="1">
      <c r="A52" s="119"/>
      <c r="B52" s="120"/>
      <c r="C52" s="120"/>
      <c r="D52" s="121" t="s">
        <v>53</v>
      </c>
      <c r="E52" s="122"/>
      <c r="F52" s="123">
        <v>13</v>
      </c>
      <c r="G52" s="111"/>
      <c r="H52" s="111"/>
      <c r="I52" s="125"/>
      <c r="J52" s="128"/>
      <c r="K52" s="128"/>
      <c r="L52" s="128"/>
      <c r="M52" s="128"/>
      <c r="N52" s="126"/>
      <c r="O52" s="126"/>
      <c r="P52" s="127"/>
      <c r="Q52" s="126"/>
      <c r="R52" s="126"/>
      <c r="S52" s="126"/>
      <c r="T52" s="126"/>
      <c r="U52" s="126"/>
      <c r="V52" s="126"/>
      <c r="W52" s="126"/>
      <c r="X52" s="147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</row>
    <row r="53" spans="1:51" s="108" customFormat="1" ht="13.5" customHeight="1">
      <c r="A53" s="119"/>
      <c r="B53" s="120"/>
      <c r="C53" s="120"/>
      <c r="D53" s="121" t="s">
        <v>54</v>
      </c>
      <c r="E53" s="122"/>
      <c r="F53" s="123">
        <v>45</v>
      </c>
      <c r="G53" s="111"/>
      <c r="H53" s="111"/>
      <c r="I53" s="125"/>
      <c r="J53" s="128"/>
      <c r="K53" s="128"/>
      <c r="L53" s="128"/>
      <c r="M53" s="128"/>
      <c r="N53" s="126"/>
      <c r="O53" s="126"/>
      <c r="P53" s="127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</row>
    <row r="54" spans="1:51" s="108" customFormat="1" ht="13.5" customHeight="1">
      <c r="A54" s="119"/>
      <c r="B54" s="120"/>
      <c r="C54" s="120"/>
      <c r="D54" s="121" t="s">
        <v>55</v>
      </c>
      <c r="E54" s="122"/>
      <c r="F54" s="123">
        <v>50</v>
      </c>
      <c r="G54" s="111"/>
      <c r="H54" s="111"/>
      <c r="I54" s="125"/>
      <c r="J54" s="128"/>
      <c r="K54" s="128"/>
      <c r="L54" s="128"/>
      <c r="M54" s="128"/>
      <c r="N54" s="126"/>
      <c r="O54" s="126"/>
      <c r="P54" s="127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</row>
    <row r="55" spans="1:51" s="108" customFormat="1" ht="27" customHeight="1">
      <c r="A55" s="115">
        <v>16</v>
      </c>
      <c r="B55" s="116">
        <v>790</v>
      </c>
      <c r="C55" s="117" t="s">
        <v>147</v>
      </c>
      <c r="D55" s="117" t="s">
        <v>92</v>
      </c>
      <c r="E55" s="117" t="s">
        <v>52</v>
      </c>
      <c r="F55" s="118">
        <f>SUM(F56:F58)</f>
        <v>109</v>
      </c>
      <c r="G55" s="177"/>
      <c r="H55" s="107">
        <f>F55*G55</f>
        <v>0</v>
      </c>
      <c r="I55" s="170" t="s">
        <v>75</v>
      </c>
      <c r="J55" s="130"/>
      <c r="K55" s="134"/>
      <c r="L55" s="135"/>
      <c r="M55" s="130"/>
      <c r="N55" s="146"/>
      <c r="O55" s="126"/>
      <c r="P55" s="127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</row>
    <row r="56" spans="1:51" s="108" customFormat="1" ht="13.5" customHeight="1">
      <c r="A56" s="119"/>
      <c r="B56" s="120"/>
      <c r="C56" s="120"/>
      <c r="D56" s="121" t="s">
        <v>53</v>
      </c>
      <c r="E56" s="122"/>
      <c r="F56" s="123">
        <v>14</v>
      </c>
      <c r="G56" s="124"/>
      <c r="H56" s="111"/>
      <c r="I56" s="125"/>
      <c r="J56" s="128"/>
      <c r="K56" s="128"/>
      <c r="L56" s="128"/>
      <c r="M56" s="128"/>
      <c r="N56" s="126"/>
      <c r="O56" s="126"/>
      <c r="P56" s="127"/>
      <c r="Q56" s="126"/>
      <c r="R56" s="126"/>
      <c r="S56" s="126"/>
      <c r="T56" s="126"/>
      <c r="U56" s="126"/>
      <c r="V56" s="126"/>
      <c r="W56" s="126"/>
      <c r="X56" s="147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</row>
    <row r="57" spans="1:51" s="108" customFormat="1" ht="13.5" customHeight="1">
      <c r="A57" s="119"/>
      <c r="B57" s="120"/>
      <c r="C57" s="120"/>
      <c r="D57" s="121" t="s">
        <v>54</v>
      </c>
      <c r="E57" s="122"/>
      <c r="F57" s="123">
        <v>45</v>
      </c>
      <c r="G57" s="124"/>
      <c r="H57" s="111"/>
      <c r="I57" s="125"/>
      <c r="J57" s="128"/>
      <c r="K57" s="128"/>
      <c r="L57" s="128"/>
      <c r="M57" s="128"/>
      <c r="N57" s="126"/>
      <c r="O57" s="126"/>
      <c r="P57" s="127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</row>
    <row r="58" spans="1:51" s="108" customFormat="1" ht="13.5" customHeight="1">
      <c r="A58" s="119"/>
      <c r="B58" s="120"/>
      <c r="C58" s="120"/>
      <c r="D58" s="121" t="s">
        <v>55</v>
      </c>
      <c r="E58" s="122"/>
      <c r="F58" s="123">
        <v>50</v>
      </c>
      <c r="G58" s="124"/>
      <c r="H58" s="111"/>
      <c r="I58" s="125"/>
      <c r="J58" s="128"/>
      <c r="K58" s="128"/>
      <c r="L58" s="128"/>
      <c r="M58" s="128"/>
      <c r="N58" s="126"/>
      <c r="O58" s="126"/>
      <c r="P58" s="127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</row>
    <row r="59" spans="1:51" s="108" customFormat="1" ht="27" customHeight="1">
      <c r="A59" s="115">
        <v>17</v>
      </c>
      <c r="B59" s="116">
        <v>790</v>
      </c>
      <c r="C59" s="117" t="s">
        <v>148</v>
      </c>
      <c r="D59" s="117" t="s">
        <v>93</v>
      </c>
      <c r="E59" s="117" t="s">
        <v>52</v>
      </c>
      <c r="F59" s="118">
        <f>SUM(F60:F60)</f>
        <v>2</v>
      </c>
      <c r="G59" s="177"/>
      <c r="H59" s="107">
        <f>F59*G59</f>
        <v>0</v>
      </c>
      <c r="I59" s="170" t="s">
        <v>75</v>
      </c>
      <c r="J59" s="130"/>
      <c r="K59" s="134"/>
      <c r="L59" s="135"/>
      <c r="M59" s="130"/>
      <c r="N59" s="146"/>
      <c r="O59" s="154"/>
      <c r="P59" s="127"/>
      <c r="Q59" s="126"/>
      <c r="R59" s="126"/>
      <c r="S59" s="126"/>
      <c r="T59" s="126"/>
      <c r="U59" s="126"/>
      <c r="V59" s="126"/>
      <c r="W59" s="126"/>
      <c r="X59" s="152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</row>
    <row r="60" spans="1:51" s="108" customFormat="1" ht="13.5" customHeight="1">
      <c r="A60" s="119"/>
      <c r="B60" s="120"/>
      <c r="C60" s="120"/>
      <c r="D60" s="121" t="s">
        <v>53</v>
      </c>
      <c r="E60" s="122"/>
      <c r="F60" s="123">
        <v>2</v>
      </c>
      <c r="G60" s="124"/>
      <c r="H60" s="111"/>
      <c r="I60" s="125"/>
      <c r="J60" s="128"/>
      <c r="K60" s="128"/>
      <c r="L60" s="128"/>
      <c r="M60" s="128"/>
      <c r="N60" s="147"/>
      <c r="O60" s="126"/>
      <c r="P60" s="127"/>
      <c r="Q60" s="147"/>
      <c r="R60" s="126"/>
      <c r="S60" s="126"/>
      <c r="T60" s="126"/>
      <c r="U60" s="126"/>
      <c r="V60" s="126"/>
      <c r="W60" s="126"/>
      <c r="X60" s="126"/>
      <c r="Y60" s="126"/>
      <c r="Z60" s="147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</row>
    <row r="61" spans="1:51" s="108" customFormat="1" ht="27" customHeight="1">
      <c r="A61" s="115">
        <v>18</v>
      </c>
      <c r="B61" s="116">
        <v>790</v>
      </c>
      <c r="C61" s="117" t="s">
        <v>149</v>
      </c>
      <c r="D61" s="117" t="s">
        <v>94</v>
      </c>
      <c r="E61" s="117" t="s">
        <v>52</v>
      </c>
      <c r="F61" s="118">
        <f>SUM(F62:F63)</f>
        <v>2</v>
      </c>
      <c r="G61" s="177"/>
      <c r="H61" s="107">
        <f>F61*G61</f>
        <v>0</v>
      </c>
      <c r="I61" s="170" t="s">
        <v>75</v>
      </c>
      <c r="J61" s="130"/>
      <c r="K61" s="134"/>
      <c r="L61" s="135"/>
      <c r="M61" s="130"/>
      <c r="N61" s="146"/>
      <c r="O61" s="126"/>
      <c r="P61" s="127"/>
      <c r="Q61" s="126"/>
      <c r="R61" s="126"/>
      <c r="S61" s="126"/>
      <c r="T61" s="126"/>
      <c r="U61" s="126"/>
      <c r="V61" s="126"/>
      <c r="W61" s="126"/>
      <c r="X61" s="152"/>
      <c r="Y61" s="126"/>
      <c r="Z61" s="147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</row>
    <row r="62" spans="1:51" s="108" customFormat="1" ht="13.5" customHeight="1">
      <c r="A62" s="119"/>
      <c r="B62" s="120"/>
      <c r="C62" s="120"/>
      <c r="D62" s="121" t="s">
        <v>54</v>
      </c>
      <c r="E62" s="122"/>
      <c r="F62" s="123">
        <v>1</v>
      </c>
      <c r="G62" s="124"/>
      <c r="H62" s="111"/>
      <c r="I62" s="171"/>
      <c r="J62" s="131"/>
      <c r="K62" s="131"/>
      <c r="L62" s="131"/>
      <c r="M62" s="131"/>
      <c r="N62" s="147"/>
      <c r="O62" s="150"/>
      <c r="P62" s="155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</row>
    <row r="63" spans="1:51" s="108" customFormat="1" ht="13.5" customHeight="1">
      <c r="A63" s="119"/>
      <c r="B63" s="120"/>
      <c r="C63" s="120"/>
      <c r="D63" s="121" t="s">
        <v>55</v>
      </c>
      <c r="E63" s="122"/>
      <c r="F63" s="123">
        <v>1</v>
      </c>
      <c r="G63" s="124"/>
      <c r="H63" s="111"/>
      <c r="I63" s="171"/>
      <c r="J63" s="131"/>
      <c r="K63" s="131"/>
      <c r="L63" s="131"/>
      <c r="M63" s="131"/>
      <c r="N63" s="147"/>
      <c r="O63" s="150"/>
      <c r="P63" s="155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</row>
    <row r="64" spans="1:51" s="108" customFormat="1" ht="27" customHeight="1">
      <c r="A64" s="115">
        <v>19</v>
      </c>
      <c r="B64" s="116">
        <v>790</v>
      </c>
      <c r="C64" s="117" t="s">
        <v>150</v>
      </c>
      <c r="D64" s="117" t="s">
        <v>95</v>
      </c>
      <c r="E64" s="117" t="s">
        <v>52</v>
      </c>
      <c r="F64" s="118">
        <f>SUM(F65:F66)</f>
        <v>3</v>
      </c>
      <c r="G64" s="177"/>
      <c r="H64" s="107">
        <f>F64*G64</f>
        <v>0</v>
      </c>
      <c r="I64" s="170" t="s">
        <v>75</v>
      </c>
      <c r="J64" s="130"/>
      <c r="K64" s="134"/>
      <c r="L64" s="135"/>
      <c r="M64" s="130"/>
      <c r="N64" s="146"/>
      <c r="O64" s="126"/>
      <c r="P64" s="127"/>
      <c r="Q64" s="126"/>
      <c r="R64" s="126"/>
      <c r="S64" s="126"/>
      <c r="T64" s="126"/>
      <c r="U64" s="126"/>
      <c r="V64" s="126"/>
      <c r="W64" s="126"/>
      <c r="X64" s="152"/>
      <c r="Y64" s="126"/>
      <c r="Z64" s="147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</row>
    <row r="65" spans="1:51" s="108" customFormat="1" ht="13.5" customHeight="1">
      <c r="A65" s="119"/>
      <c r="B65" s="120"/>
      <c r="C65" s="120"/>
      <c r="D65" s="121" t="s">
        <v>54</v>
      </c>
      <c r="E65" s="122"/>
      <c r="F65" s="123">
        <v>2</v>
      </c>
      <c r="G65" s="111"/>
      <c r="H65" s="111"/>
      <c r="I65" s="171"/>
      <c r="J65" s="131"/>
      <c r="K65" s="131"/>
      <c r="L65" s="131"/>
      <c r="M65" s="131"/>
      <c r="N65" s="147"/>
      <c r="O65" s="150"/>
      <c r="P65" s="155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</row>
    <row r="66" spans="1:51" s="108" customFormat="1" ht="13.5" customHeight="1">
      <c r="A66" s="119"/>
      <c r="B66" s="120"/>
      <c r="C66" s="120"/>
      <c r="D66" s="121" t="s">
        <v>55</v>
      </c>
      <c r="E66" s="122"/>
      <c r="F66" s="123">
        <v>1</v>
      </c>
      <c r="G66" s="111"/>
      <c r="H66" s="111"/>
      <c r="I66" s="171"/>
      <c r="J66" s="131"/>
      <c r="K66" s="131"/>
      <c r="L66" s="131"/>
      <c r="M66" s="131"/>
      <c r="N66" s="147"/>
      <c r="O66" s="150"/>
      <c r="P66" s="155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</row>
    <row r="67" spans="1:51" s="108" customFormat="1" ht="27" customHeight="1">
      <c r="A67" s="115">
        <v>20</v>
      </c>
      <c r="B67" s="116">
        <v>790</v>
      </c>
      <c r="C67" s="117" t="s">
        <v>151</v>
      </c>
      <c r="D67" s="117" t="s">
        <v>130</v>
      </c>
      <c r="E67" s="117" t="s">
        <v>52</v>
      </c>
      <c r="F67" s="118">
        <f>SUM(F68:F69)</f>
        <v>5</v>
      </c>
      <c r="G67" s="177"/>
      <c r="H67" s="107">
        <f>F67*G67</f>
        <v>0</v>
      </c>
      <c r="I67" s="170" t="s">
        <v>75</v>
      </c>
      <c r="J67" s="130"/>
      <c r="K67" s="134"/>
      <c r="L67" s="135"/>
      <c r="M67" s="130"/>
      <c r="N67" s="126"/>
      <c r="O67" s="126"/>
      <c r="P67" s="127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53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</row>
    <row r="68" spans="1:51" s="108" customFormat="1" ht="13.5" customHeight="1">
      <c r="A68" s="119"/>
      <c r="B68" s="120"/>
      <c r="C68" s="120"/>
      <c r="D68" s="121" t="s">
        <v>54</v>
      </c>
      <c r="E68" s="122"/>
      <c r="F68" s="123">
        <v>3</v>
      </c>
      <c r="G68" s="111"/>
      <c r="H68" s="111"/>
      <c r="I68" s="125"/>
      <c r="J68" s="128"/>
      <c r="K68" s="128"/>
      <c r="L68" s="128"/>
      <c r="M68" s="128"/>
      <c r="N68" s="126"/>
      <c r="O68" s="126"/>
      <c r="P68" s="127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53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</row>
    <row r="69" spans="1:51" s="108" customFormat="1" ht="13.5" customHeight="1">
      <c r="A69" s="119"/>
      <c r="B69" s="120"/>
      <c r="C69" s="120"/>
      <c r="D69" s="121" t="s">
        <v>55</v>
      </c>
      <c r="E69" s="122"/>
      <c r="F69" s="123">
        <v>2</v>
      </c>
      <c r="G69" s="111"/>
      <c r="H69" s="111"/>
      <c r="I69" s="125"/>
      <c r="J69" s="128"/>
      <c r="K69" s="128"/>
      <c r="L69" s="128"/>
      <c r="M69" s="128"/>
      <c r="N69" s="126"/>
      <c r="O69" s="126"/>
      <c r="P69" s="127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</row>
    <row r="70" spans="1:51" s="108" customFormat="1" ht="27" customHeight="1">
      <c r="A70" s="115">
        <v>21</v>
      </c>
      <c r="B70" s="116">
        <v>790</v>
      </c>
      <c r="C70" s="117" t="s">
        <v>152</v>
      </c>
      <c r="D70" s="117" t="s">
        <v>131</v>
      </c>
      <c r="E70" s="117" t="s">
        <v>52</v>
      </c>
      <c r="F70" s="118">
        <f>SUM(F71:F73)</f>
        <v>28</v>
      </c>
      <c r="G70" s="177"/>
      <c r="H70" s="107">
        <f>F70*G70</f>
        <v>0</v>
      </c>
      <c r="I70" s="170" t="s">
        <v>75</v>
      </c>
      <c r="J70" s="130"/>
      <c r="K70" s="134"/>
      <c r="L70" s="135"/>
      <c r="M70" s="130"/>
      <c r="N70" s="146"/>
      <c r="O70" s="126"/>
      <c r="P70" s="127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</row>
    <row r="71" spans="1:51" s="108" customFormat="1" ht="13.5" customHeight="1">
      <c r="A71" s="119"/>
      <c r="B71" s="120"/>
      <c r="C71" s="120"/>
      <c r="D71" s="121" t="s">
        <v>53</v>
      </c>
      <c r="E71" s="122"/>
      <c r="F71" s="123">
        <v>1</v>
      </c>
      <c r="G71" s="111"/>
      <c r="H71" s="111"/>
      <c r="I71" s="125"/>
      <c r="J71" s="128"/>
      <c r="K71" s="128"/>
      <c r="L71" s="128"/>
      <c r="M71" s="128"/>
      <c r="N71" s="126"/>
      <c r="O71" s="126"/>
      <c r="P71" s="127"/>
      <c r="Q71" s="126"/>
      <c r="R71" s="126"/>
      <c r="S71" s="126"/>
      <c r="T71" s="126"/>
      <c r="U71" s="147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</row>
    <row r="72" spans="1:51" s="108" customFormat="1" ht="13.5" customHeight="1">
      <c r="A72" s="119"/>
      <c r="B72" s="120"/>
      <c r="C72" s="120"/>
      <c r="D72" s="121" t="s">
        <v>55</v>
      </c>
      <c r="E72" s="122"/>
      <c r="F72" s="123">
        <v>1</v>
      </c>
      <c r="G72" s="111"/>
      <c r="H72" s="111"/>
      <c r="I72" s="125"/>
      <c r="J72" s="128"/>
      <c r="K72" s="128"/>
      <c r="L72" s="128"/>
      <c r="M72" s="128"/>
      <c r="N72" s="126"/>
      <c r="O72" s="126"/>
      <c r="P72" s="127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</row>
    <row r="73" spans="1:51" s="108" customFormat="1" ht="13.5" customHeight="1">
      <c r="A73" s="119"/>
      <c r="B73" s="120"/>
      <c r="C73" s="120"/>
      <c r="D73" s="121" t="s">
        <v>57</v>
      </c>
      <c r="E73" s="122"/>
      <c r="F73" s="123">
        <v>26</v>
      </c>
      <c r="G73" s="111"/>
      <c r="H73" s="111"/>
      <c r="I73" s="125"/>
      <c r="J73" s="128"/>
      <c r="K73" s="128"/>
      <c r="L73" s="128"/>
      <c r="M73" s="128"/>
      <c r="N73" s="126"/>
      <c r="O73" s="126"/>
      <c r="P73" s="127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</row>
    <row r="74" spans="1:51" s="108" customFormat="1" ht="27" customHeight="1">
      <c r="A74" s="115">
        <v>22</v>
      </c>
      <c r="B74" s="116">
        <v>790</v>
      </c>
      <c r="C74" s="117" t="s">
        <v>153</v>
      </c>
      <c r="D74" s="117" t="s">
        <v>96</v>
      </c>
      <c r="E74" s="117" t="s">
        <v>52</v>
      </c>
      <c r="F74" s="118">
        <f>SUM(F75:F76)</f>
        <v>92</v>
      </c>
      <c r="G74" s="177"/>
      <c r="H74" s="107">
        <f>F74*G74</f>
        <v>0</v>
      </c>
      <c r="I74" s="170" t="s">
        <v>75</v>
      </c>
      <c r="J74" s="130"/>
      <c r="K74" s="134"/>
      <c r="L74" s="135"/>
      <c r="M74" s="130"/>
      <c r="N74" s="146"/>
      <c r="O74" s="126"/>
      <c r="P74" s="127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</row>
    <row r="75" spans="1:51" s="108" customFormat="1" ht="13.5" customHeight="1">
      <c r="A75" s="119"/>
      <c r="B75" s="120"/>
      <c r="C75" s="120"/>
      <c r="D75" s="121" t="s">
        <v>54</v>
      </c>
      <c r="E75" s="122"/>
      <c r="F75" s="123">
        <v>42</v>
      </c>
      <c r="G75" s="111"/>
      <c r="H75" s="111"/>
      <c r="I75" s="171"/>
      <c r="J75" s="131"/>
      <c r="K75" s="131"/>
      <c r="L75" s="131"/>
      <c r="M75" s="131"/>
      <c r="N75" s="126"/>
      <c r="O75" s="126"/>
      <c r="P75" s="127"/>
      <c r="Q75" s="126"/>
      <c r="R75" s="126"/>
      <c r="S75" s="126"/>
      <c r="T75" s="126"/>
      <c r="U75" s="147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</row>
    <row r="76" spans="1:51" s="108" customFormat="1" ht="13.5" customHeight="1">
      <c r="A76" s="119"/>
      <c r="B76" s="120"/>
      <c r="C76" s="120"/>
      <c r="D76" s="121" t="s">
        <v>55</v>
      </c>
      <c r="E76" s="122"/>
      <c r="F76" s="123">
        <v>50</v>
      </c>
      <c r="G76" s="111"/>
      <c r="H76" s="111"/>
      <c r="I76" s="171"/>
      <c r="J76" s="131"/>
      <c r="K76" s="131"/>
      <c r="L76" s="131"/>
      <c r="M76" s="131"/>
      <c r="N76" s="147"/>
      <c r="O76" s="150"/>
      <c r="P76" s="155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</row>
    <row r="77" spans="1:51" s="108" customFormat="1" ht="27" customHeight="1">
      <c r="A77" s="115">
        <v>23</v>
      </c>
      <c r="B77" s="116">
        <v>790</v>
      </c>
      <c r="C77" s="117" t="s">
        <v>154</v>
      </c>
      <c r="D77" s="117" t="s">
        <v>97</v>
      </c>
      <c r="E77" s="117" t="s">
        <v>52</v>
      </c>
      <c r="F77" s="118">
        <f>SUM(F78:F79)</f>
        <v>12</v>
      </c>
      <c r="G77" s="177"/>
      <c r="H77" s="107">
        <f>F77*G77</f>
        <v>0</v>
      </c>
      <c r="I77" s="170" t="s">
        <v>75</v>
      </c>
      <c r="J77" s="130"/>
      <c r="K77" s="134"/>
      <c r="L77" s="135"/>
      <c r="M77" s="130"/>
      <c r="N77" s="146"/>
      <c r="O77" s="126"/>
      <c r="P77" s="127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</row>
    <row r="78" spans="1:51" s="108" customFormat="1" ht="13.5" customHeight="1">
      <c r="A78" s="119"/>
      <c r="B78" s="120"/>
      <c r="C78" s="120"/>
      <c r="D78" s="121" t="s">
        <v>54</v>
      </c>
      <c r="E78" s="122"/>
      <c r="F78" s="123">
        <v>6</v>
      </c>
      <c r="G78" s="111"/>
      <c r="H78" s="111"/>
      <c r="I78" s="171"/>
      <c r="J78" s="131"/>
      <c r="K78" s="131"/>
      <c r="L78" s="131"/>
      <c r="M78" s="131"/>
      <c r="N78" s="126"/>
      <c r="O78" s="126"/>
      <c r="P78" s="127"/>
      <c r="Q78" s="126"/>
      <c r="R78" s="126"/>
      <c r="S78" s="126"/>
      <c r="T78" s="126"/>
      <c r="U78" s="147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</row>
    <row r="79" spans="1:51" s="108" customFormat="1" ht="13.5" customHeight="1">
      <c r="A79" s="119"/>
      <c r="B79" s="120"/>
      <c r="C79" s="120"/>
      <c r="D79" s="121" t="s">
        <v>55</v>
      </c>
      <c r="E79" s="122"/>
      <c r="F79" s="123">
        <v>6</v>
      </c>
      <c r="G79" s="111"/>
      <c r="H79" s="111"/>
      <c r="I79" s="171"/>
      <c r="J79" s="131"/>
      <c r="K79" s="131"/>
      <c r="L79" s="131"/>
      <c r="M79" s="131"/>
      <c r="N79" s="147"/>
      <c r="O79" s="150"/>
      <c r="P79" s="155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</row>
    <row r="80" spans="1:51" s="108" customFormat="1" ht="27" customHeight="1">
      <c r="A80" s="115">
        <v>24</v>
      </c>
      <c r="B80" s="116">
        <v>790</v>
      </c>
      <c r="C80" s="117" t="s">
        <v>155</v>
      </c>
      <c r="D80" s="117" t="s">
        <v>98</v>
      </c>
      <c r="E80" s="117" t="s">
        <v>52</v>
      </c>
      <c r="F80" s="118">
        <f>SUM(F81:F83)</f>
        <v>14</v>
      </c>
      <c r="G80" s="177"/>
      <c r="H80" s="107">
        <f>F80*G80</f>
        <v>0</v>
      </c>
      <c r="I80" s="170" t="s">
        <v>75</v>
      </c>
      <c r="J80" s="130"/>
      <c r="K80" s="134"/>
      <c r="L80" s="135"/>
      <c r="M80" s="130"/>
      <c r="N80" s="146"/>
      <c r="O80" s="126"/>
      <c r="P80" s="127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</row>
    <row r="81" spans="1:51" s="108" customFormat="1" ht="13.5" customHeight="1">
      <c r="A81" s="119"/>
      <c r="B81" s="120"/>
      <c r="C81" s="120"/>
      <c r="D81" s="121" t="s">
        <v>53</v>
      </c>
      <c r="E81" s="122"/>
      <c r="F81" s="123">
        <v>1</v>
      </c>
      <c r="G81" s="111"/>
      <c r="H81" s="111"/>
      <c r="I81" s="171"/>
      <c r="J81" s="131"/>
      <c r="K81" s="131"/>
      <c r="L81" s="131"/>
      <c r="M81" s="131"/>
      <c r="N81" s="126"/>
      <c r="O81" s="126"/>
      <c r="P81" s="127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47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</row>
    <row r="82" spans="1:51" s="108" customFormat="1" ht="13.5" customHeight="1">
      <c r="A82" s="119"/>
      <c r="B82" s="120"/>
      <c r="C82" s="120"/>
      <c r="D82" s="121" t="s">
        <v>54</v>
      </c>
      <c r="E82" s="122"/>
      <c r="F82" s="123">
        <v>6</v>
      </c>
      <c r="G82" s="111"/>
      <c r="H82" s="111"/>
      <c r="I82" s="125"/>
      <c r="J82" s="128"/>
      <c r="K82" s="128"/>
      <c r="L82" s="128"/>
      <c r="M82" s="128"/>
      <c r="N82" s="126"/>
      <c r="O82" s="126"/>
      <c r="P82" s="127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</row>
    <row r="83" spans="1:51" s="108" customFormat="1" ht="13.5" customHeight="1">
      <c r="A83" s="119"/>
      <c r="B83" s="120"/>
      <c r="C83" s="120"/>
      <c r="D83" s="121" t="s">
        <v>55</v>
      </c>
      <c r="E83" s="122"/>
      <c r="F83" s="123">
        <v>7</v>
      </c>
      <c r="G83" s="111"/>
      <c r="H83" s="111"/>
      <c r="I83" s="125"/>
      <c r="J83" s="128"/>
      <c r="K83" s="128"/>
      <c r="L83" s="128"/>
      <c r="M83" s="128"/>
      <c r="N83" s="126"/>
      <c r="O83" s="126"/>
      <c r="P83" s="127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</row>
    <row r="84" spans="1:51" s="108" customFormat="1" ht="27" customHeight="1">
      <c r="A84" s="115">
        <v>25</v>
      </c>
      <c r="B84" s="116">
        <v>790</v>
      </c>
      <c r="C84" s="117" t="s">
        <v>156</v>
      </c>
      <c r="D84" s="117" t="s">
        <v>99</v>
      </c>
      <c r="E84" s="117" t="s">
        <v>52</v>
      </c>
      <c r="F84" s="118">
        <f>SUM(F85:F85)</f>
        <v>7</v>
      </c>
      <c r="G84" s="177"/>
      <c r="H84" s="107">
        <f>F84*G84</f>
        <v>0</v>
      </c>
      <c r="I84" s="170" t="s">
        <v>75</v>
      </c>
      <c r="J84" s="130"/>
      <c r="K84" s="134"/>
      <c r="L84" s="135"/>
      <c r="M84" s="130"/>
      <c r="N84" s="151"/>
      <c r="O84" s="126"/>
      <c r="P84" s="127"/>
      <c r="Q84" s="126"/>
      <c r="R84" s="126"/>
      <c r="S84" s="126"/>
      <c r="T84" s="126"/>
      <c r="U84" s="126"/>
      <c r="V84" s="126"/>
      <c r="W84" s="147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</row>
    <row r="85" spans="1:51" s="108" customFormat="1" ht="13.5" customHeight="1">
      <c r="A85" s="119"/>
      <c r="B85" s="120"/>
      <c r="C85" s="120"/>
      <c r="D85" s="121" t="s">
        <v>53</v>
      </c>
      <c r="E85" s="122"/>
      <c r="F85" s="123">
        <v>7</v>
      </c>
      <c r="G85" s="111"/>
      <c r="H85" s="111"/>
      <c r="I85" s="171"/>
      <c r="J85" s="131"/>
      <c r="K85" s="131"/>
      <c r="L85" s="131"/>
      <c r="M85" s="131"/>
      <c r="N85" s="147"/>
      <c r="O85" s="126"/>
      <c r="P85" s="127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</row>
    <row r="86" spans="1:51" s="108" customFormat="1" ht="27" customHeight="1">
      <c r="A86" s="115">
        <v>26</v>
      </c>
      <c r="B86" s="116">
        <v>790</v>
      </c>
      <c r="C86" s="117" t="s">
        <v>157</v>
      </c>
      <c r="D86" s="117" t="s">
        <v>100</v>
      </c>
      <c r="E86" s="117" t="s">
        <v>52</v>
      </c>
      <c r="F86" s="118">
        <f>SUM(F87:F88)</f>
        <v>5</v>
      </c>
      <c r="G86" s="177"/>
      <c r="H86" s="107">
        <f>F86*G86</f>
        <v>0</v>
      </c>
      <c r="I86" s="170" t="s">
        <v>75</v>
      </c>
      <c r="J86" s="130"/>
      <c r="K86" s="134"/>
      <c r="L86" s="135"/>
      <c r="M86" s="130"/>
      <c r="N86" s="146"/>
      <c r="O86" s="126"/>
      <c r="P86" s="127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</row>
    <row r="87" spans="1:51" s="108" customFormat="1" ht="13.5" customHeight="1">
      <c r="A87" s="119"/>
      <c r="B87" s="120"/>
      <c r="C87" s="120"/>
      <c r="D87" s="121" t="s">
        <v>54</v>
      </c>
      <c r="E87" s="122"/>
      <c r="F87" s="123">
        <v>3</v>
      </c>
      <c r="G87" s="111"/>
      <c r="H87" s="111"/>
      <c r="I87" s="125"/>
      <c r="J87" s="128"/>
      <c r="K87" s="128"/>
      <c r="L87" s="128"/>
      <c r="M87" s="128"/>
      <c r="N87" s="126"/>
      <c r="O87" s="126"/>
      <c r="P87" s="127"/>
      <c r="Q87" s="126"/>
      <c r="R87" s="126"/>
      <c r="S87" s="126"/>
      <c r="T87" s="147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</row>
    <row r="88" spans="1:51" s="108" customFormat="1" ht="13.5" customHeight="1">
      <c r="A88" s="119"/>
      <c r="B88" s="120"/>
      <c r="C88" s="120"/>
      <c r="D88" s="121" t="s">
        <v>55</v>
      </c>
      <c r="E88" s="122"/>
      <c r="F88" s="123">
        <v>2</v>
      </c>
      <c r="G88" s="111"/>
      <c r="H88" s="111"/>
      <c r="I88" s="125"/>
      <c r="J88" s="128"/>
      <c r="K88" s="128"/>
      <c r="L88" s="128"/>
      <c r="M88" s="128"/>
      <c r="N88" s="126"/>
      <c r="O88" s="126"/>
      <c r="P88" s="127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</row>
    <row r="89" spans="1:51" s="108" customFormat="1" ht="27" customHeight="1">
      <c r="A89" s="115">
        <v>27</v>
      </c>
      <c r="B89" s="116">
        <v>790</v>
      </c>
      <c r="C89" s="117" t="s">
        <v>158</v>
      </c>
      <c r="D89" s="117" t="s">
        <v>101</v>
      </c>
      <c r="E89" s="117" t="s">
        <v>52</v>
      </c>
      <c r="F89" s="118">
        <f>SUM(F90:F93)</f>
        <v>4</v>
      </c>
      <c r="G89" s="177"/>
      <c r="H89" s="107">
        <f>F89*G89</f>
        <v>0</v>
      </c>
      <c r="I89" s="170" t="s">
        <v>75</v>
      </c>
      <c r="J89" s="130"/>
      <c r="K89" s="134"/>
      <c r="L89" s="135"/>
      <c r="M89" s="130"/>
      <c r="N89" s="146"/>
      <c r="O89" s="126"/>
      <c r="P89" s="127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</row>
    <row r="90" spans="1:51" s="108" customFormat="1" ht="13.5" customHeight="1">
      <c r="A90" s="119"/>
      <c r="B90" s="120"/>
      <c r="C90" s="120"/>
      <c r="D90" s="121" t="s">
        <v>53</v>
      </c>
      <c r="E90" s="122"/>
      <c r="F90" s="123">
        <v>1</v>
      </c>
      <c r="G90" s="111"/>
      <c r="H90" s="111"/>
      <c r="I90" s="125"/>
      <c r="J90" s="128"/>
      <c r="K90" s="128"/>
      <c r="L90" s="128"/>
      <c r="M90" s="128"/>
      <c r="N90" s="126"/>
      <c r="O90" s="126"/>
      <c r="P90" s="127"/>
      <c r="Q90" s="126"/>
      <c r="R90" s="126"/>
      <c r="S90" s="126"/>
      <c r="T90" s="147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</row>
    <row r="91" spans="1:51" s="108" customFormat="1" ht="13.5" customHeight="1">
      <c r="A91" s="119"/>
      <c r="B91" s="120"/>
      <c r="C91" s="120"/>
      <c r="D91" s="121" t="s">
        <v>54</v>
      </c>
      <c r="E91" s="122"/>
      <c r="F91" s="123">
        <v>1</v>
      </c>
      <c r="G91" s="111"/>
      <c r="H91" s="111"/>
      <c r="I91" s="125"/>
      <c r="J91" s="128"/>
      <c r="K91" s="128"/>
      <c r="L91" s="128"/>
      <c r="M91" s="128"/>
      <c r="N91" s="126"/>
      <c r="O91" s="126"/>
      <c r="P91" s="127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</row>
    <row r="92" spans="1:51" s="108" customFormat="1" ht="13.5" customHeight="1">
      <c r="A92" s="119"/>
      <c r="B92" s="120"/>
      <c r="C92" s="120"/>
      <c r="D92" s="121" t="s">
        <v>55</v>
      </c>
      <c r="E92" s="122"/>
      <c r="F92" s="123">
        <v>1</v>
      </c>
      <c r="G92" s="111"/>
      <c r="H92" s="111"/>
      <c r="I92" s="125"/>
      <c r="J92" s="128"/>
      <c r="K92" s="128"/>
      <c r="L92" s="128"/>
      <c r="M92" s="128"/>
      <c r="N92" s="126"/>
      <c r="O92" s="126"/>
      <c r="P92" s="127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</row>
    <row r="93" spans="1:51" s="108" customFormat="1" ht="13.5" customHeight="1">
      <c r="A93" s="119"/>
      <c r="B93" s="120"/>
      <c r="C93" s="120"/>
      <c r="D93" s="121" t="s">
        <v>57</v>
      </c>
      <c r="E93" s="122"/>
      <c r="F93" s="123">
        <v>1</v>
      </c>
      <c r="G93" s="111"/>
      <c r="H93" s="111"/>
      <c r="I93" s="125"/>
      <c r="J93" s="128"/>
      <c r="K93" s="128"/>
      <c r="L93" s="128"/>
      <c r="M93" s="128"/>
      <c r="N93" s="126"/>
      <c r="O93" s="126"/>
      <c r="P93" s="127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</row>
    <row r="94" spans="1:51" s="108" customFormat="1" ht="27" customHeight="1">
      <c r="A94" s="115">
        <v>28</v>
      </c>
      <c r="B94" s="116">
        <v>790</v>
      </c>
      <c r="C94" s="117" t="s">
        <v>159</v>
      </c>
      <c r="D94" s="117" t="s">
        <v>102</v>
      </c>
      <c r="E94" s="117" t="s">
        <v>52</v>
      </c>
      <c r="F94" s="118">
        <f>SUM(F95:F95)</f>
        <v>26</v>
      </c>
      <c r="G94" s="177"/>
      <c r="H94" s="107">
        <f>F94*G94</f>
        <v>0</v>
      </c>
      <c r="I94" s="170" t="s">
        <v>75</v>
      </c>
      <c r="J94" s="130"/>
      <c r="K94" s="134"/>
      <c r="L94" s="135"/>
      <c r="M94" s="130"/>
      <c r="N94" s="146"/>
      <c r="O94" s="126"/>
      <c r="P94" s="127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</row>
    <row r="95" spans="1:51" s="108" customFormat="1" ht="13.5" customHeight="1">
      <c r="A95" s="119"/>
      <c r="B95" s="120"/>
      <c r="C95" s="120"/>
      <c r="D95" s="121" t="s">
        <v>57</v>
      </c>
      <c r="E95" s="122"/>
      <c r="F95" s="123">
        <v>26</v>
      </c>
      <c r="G95" s="111"/>
      <c r="H95" s="111"/>
      <c r="I95" s="125"/>
      <c r="J95" s="128"/>
      <c r="K95" s="128"/>
      <c r="L95" s="128"/>
      <c r="M95" s="128"/>
      <c r="N95" s="126"/>
      <c r="O95" s="126"/>
      <c r="P95" s="127"/>
      <c r="Q95" s="126"/>
      <c r="R95" s="126"/>
      <c r="S95" s="126"/>
      <c r="T95" s="147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</row>
    <row r="96" spans="1:51" s="108" customFormat="1" ht="27" customHeight="1">
      <c r="A96" s="115">
        <v>29</v>
      </c>
      <c r="B96" s="116">
        <v>790</v>
      </c>
      <c r="C96" s="117" t="s">
        <v>160</v>
      </c>
      <c r="D96" s="117" t="s">
        <v>103</v>
      </c>
      <c r="E96" s="117" t="s">
        <v>52</v>
      </c>
      <c r="F96" s="118">
        <f>SUM(F97:F97)</f>
        <v>1</v>
      </c>
      <c r="G96" s="177"/>
      <c r="H96" s="107">
        <f>F96*G96</f>
        <v>0</v>
      </c>
      <c r="I96" s="170" t="s">
        <v>75</v>
      </c>
      <c r="J96" s="130"/>
      <c r="K96" s="134"/>
      <c r="L96" s="135"/>
      <c r="M96" s="130"/>
      <c r="N96" s="154"/>
      <c r="O96" s="126"/>
      <c r="P96" s="127"/>
      <c r="Q96" s="126"/>
      <c r="R96" s="156"/>
      <c r="S96" s="126"/>
      <c r="T96" s="152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</row>
    <row r="97" spans="1:51" s="108" customFormat="1" ht="13.5" customHeight="1">
      <c r="A97" s="119"/>
      <c r="B97" s="120"/>
      <c r="C97" s="120"/>
      <c r="D97" s="121" t="s">
        <v>57</v>
      </c>
      <c r="E97" s="122"/>
      <c r="F97" s="123">
        <v>1</v>
      </c>
      <c r="G97" s="124"/>
      <c r="H97" s="111"/>
      <c r="I97" s="125"/>
      <c r="J97" s="128"/>
      <c r="K97" s="128"/>
      <c r="L97" s="128"/>
      <c r="M97" s="128"/>
      <c r="N97" s="147"/>
      <c r="O97" s="126"/>
      <c r="P97" s="157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</row>
    <row r="98" spans="1:51" s="108" customFormat="1" ht="27" customHeight="1">
      <c r="A98" s="115">
        <v>30</v>
      </c>
      <c r="B98" s="116">
        <v>790</v>
      </c>
      <c r="C98" s="117" t="s">
        <v>161</v>
      </c>
      <c r="D98" s="117" t="s">
        <v>104</v>
      </c>
      <c r="E98" s="117" t="s">
        <v>52</v>
      </c>
      <c r="F98" s="118">
        <f>SUM(F99:F100)</f>
        <v>18</v>
      </c>
      <c r="G98" s="177"/>
      <c r="H98" s="107">
        <f>F98*G98</f>
        <v>0</v>
      </c>
      <c r="I98" s="170" t="s">
        <v>75</v>
      </c>
      <c r="J98" s="130"/>
      <c r="K98" s="134"/>
      <c r="L98" s="135"/>
      <c r="M98" s="130"/>
      <c r="N98" s="146"/>
      <c r="O98" s="126"/>
      <c r="P98" s="127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</row>
    <row r="99" spans="1:51" s="108" customFormat="1" ht="13.5" customHeight="1">
      <c r="A99" s="119"/>
      <c r="B99" s="120"/>
      <c r="C99" s="120"/>
      <c r="D99" s="121" t="s">
        <v>55</v>
      </c>
      <c r="E99" s="122"/>
      <c r="F99" s="123">
        <v>1</v>
      </c>
      <c r="G99" s="124"/>
      <c r="H99" s="111"/>
      <c r="I99" s="125"/>
      <c r="J99" s="128"/>
      <c r="K99" s="128"/>
      <c r="L99" s="128"/>
      <c r="M99" s="128"/>
      <c r="N99" s="126"/>
      <c r="O99" s="126"/>
      <c r="P99" s="127"/>
      <c r="Q99" s="126"/>
      <c r="R99" s="126"/>
      <c r="S99" s="126"/>
      <c r="T99" s="147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</row>
    <row r="100" spans="1:51" s="108" customFormat="1" ht="13.5" customHeight="1">
      <c r="A100" s="119"/>
      <c r="B100" s="120"/>
      <c r="C100" s="120"/>
      <c r="D100" s="121" t="s">
        <v>57</v>
      </c>
      <c r="E100" s="122"/>
      <c r="F100" s="123">
        <v>17</v>
      </c>
      <c r="G100" s="124"/>
      <c r="H100" s="111"/>
      <c r="I100" s="125"/>
      <c r="J100" s="128"/>
      <c r="K100" s="128"/>
      <c r="L100" s="128"/>
      <c r="M100" s="128"/>
      <c r="N100" s="126"/>
      <c r="O100" s="126"/>
      <c r="P100" s="127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</row>
    <row r="101" spans="1:51" s="108" customFormat="1" ht="27" customHeight="1">
      <c r="A101" s="115">
        <v>31</v>
      </c>
      <c r="B101" s="116">
        <v>790</v>
      </c>
      <c r="C101" s="117" t="s">
        <v>162</v>
      </c>
      <c r="D101" s="117" t="s">
        <v>105</v>
      </c>
      <c r="E101" s="117" t="s">
        <v>52</v>
      </c>
      <c r="F101" s="118">
        <f>SUM(F102:F102)</f>
        <v>19</v>
      </c>
      <c r="G101" s="177"/>
      <c r="H101" s="107">
        <f>F101*G101</f>
        <v>0</v>
      </c>
      <c r="I101" s="170" t="s">
        <v>75</v>
      </c>
      <c r="J101" s="130"/>
      <c r="K101" s="134"/>
      <c r="L101" s="135"/>
      <c r="M101" s="130"/>
      <c r="N101" s="146"/>
      <c r="O101" s="126"/>
      <c r="P101" s="127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</row>
    <row r="102" spans="1:51" s="108" customFormat="1" ht="13.5" customHeight="1">
      <c r="A102" s="119"/>
      <c r="B102" s="120"/>
      <c r="C102" s="120"/>
      <c r="D102" s="121" t="s">
        <v>54</v>
      </c>
      <c r="E102" s="122"/>
      <c r="F102" s="123">
        <v>19</v>
      </c>
      <c r="G102" s="124"/>
      <c r="H102" s="111"/>
      <c r="I102" s="125"/>
      <c r="J102" s="128"/>
      <c r="K102" s="128"/>
      <c r="L102" s="128"/>
      <c r="M102" s="128"/>
      <c r="N102" s="126"/>
      <c r="O102" s="126"/>
      <c r="P102" s="127"/>
      <c r="Q102" s="126"/>
      <c r="R102" s="126"/>
      <c r="S102" s="126"/>
      <c r="T102" s="126"/>
      <c r="U102" s="126"/>
      <c r="V102" s="126"/>
      <c r="W102" s="147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</row>
    <row r="103" spans="1:51" s="108" customFormat="1" ht="27" customHeight="1">
      <c r="A103" s="115">
        <v>32</v>
      </c>
      <c r="B103" s="116">
        <v>790</v>
      </c>
      <c r="C103" s="117" t="s">
        <v>163</v>
      </c>
      <c r="D103" s="117" t="s">
        <v>106</v>
      </c>
      <c r="E103" s="117" t="s">
        <v>52</v>
      </c>
      <c r="F103" s="118">
        <f>SUM(F104:F106)</f>
        <v>28</v>
      </c>
      <c r="G103" s="177"/>
      <c r="H103" s="107">
        <f>F103*G103</f>
        <v>0</v>
      </c>
      <c r="I103" s="170" t="s">
        <v>75</v>
      </c>
      <c r="J103" s="130"/>
      <c r="K103" s="134"/>
      <c r="L103" s="135"/>
      <c r="M103" s="130"/>
      <c r="N103" s="146"/>
      <c r="O103" s="126"/>
      <c r="P103" s="127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</row>
    <row r="104" spans="1:51" s="108" customFormat="1" ht="13.5" customHeight="1">
      <c r="A104" s="119"/>
      <c r="B104" s="120"/>
      <c r="C104" s="120"/>
      <c r="D104" s="121" t="s">
        <v>53</v>
      </c>
      <c r="E104" s="122"/>
      <c r="F104" s="123">
        <v>6</v>
      </c>
      <c r="G104" s="124"/>
      <c r="H104" s="111"/>
      <c r="I104" s="125"/>
      <c r="J104" s="128"/>
      <c r="K104" s="128"/>
      <c r="L104" s="128"/>
      <c r="M104" s="128"/>
      <c r="N104" s="126"/>
      <c r="O104" s="126"/>
      <c r="P104" s="127"/>
      <c r="Q104" s="126"/>
      <c r="R104" s="126"/>
      <c r="S104" s="126"/>
      <c r="T104" s="126"/>
      <c r="U104" s="126"/>
      <c r="V104" s="126"/>
      <c r="W104" s="147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</row>
    <row r="105" spans="1:51" s="108" customFormat="1" ht="13.5" customHeight="1">
      <c r="A105" s="119"/>
      <c r="B105" s="120"/>
      <c r="C105" s="120"/>
      <c r="D105" s="121" t="s">
        <v>54</v>
      </c>
      <c r="E105" s="122"/>
      <c r="F105" s="123">
        <v>21</v>
      </c>
      <c r="G105" s="124"/>
      <c r="H105" s="111"/>
      <c r="I105" s="125"/>
      <c r="J105" s="128"/>
      <c r="K105" s="128"/>
      <c r="L105" s="128"/>
      <c r="M105" s="128"/>
      <c r="N105" s="126"/>
      <c r="O105" s="126"/>
      <c r="P105" s="127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</row>
    <row r="106" spans="1:51" s="108" customFormat="1" ht="13.5" customHeight="1">
      <c r="A106" s="119"/>
      <c r="B106" s="120"/>
      <c r="C106" s="120"/>
      <c r="D106" s="121" t="s">
        <v>57</v>
      </c>
      <c r="E106" s="122"/>
      <c r="F106" s="123">
        <v>1</v>
      </c>
      <c r="G106" s="124"/>
      <c r="H106" s="111"/>
      <c r="I106" s="125"/>
      <c r="J106" s="128"/>
      <c r="K106" s="128"/>
      <c r="L106" s="128"/>
      <c r="M106" s="128"/>
      <c r="N106" s="126"/>
      <c r="O106" s="126"/>
      <c r="P106" s="127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</row>
    <row r="107" spans="1:51" s="108" customFormat="1" ht="27" customHeight="1">
      <c r="A107" s="115">
        <v>33</v>
      </c>
      <c r="B107" s="116">
        <v>790</v>
      </c>
      <c r="C107" s="117" t="s">
        <v>164</v>
      </c>
      <c r="D107" s="117" t="s">
        <v>107</v>
      </c>
      <c r="E107" s="117" t="s">
        <v>52</v>
      </c>
      <c r="F107" s="118">
        <f>SUM(F108:F108)</f>
        <v>20</v>
      </c>
      <c r="G107" s="177"/>
      <c r="H107" s="107">
        <f>F107*G107</f>
        <v>0</v>
      </c>
      <c r="I107" s="170" t="s">
        <v>75</v>
      </c>
      <c r="J107" s="130"/>
      <c r="K107" s="134"/>
      <c r="L107" s="135"/>
      <c r="M107" s="130"/>
      <c r="N107" s="146"/>
      <c r="O107" s="126"/>
      <c r="P107" s="127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</row>
    <row r="108" spans="1:51" s="108" customFormat="1" ht="13.5" customHeight="1">
      <c r="A108" s="119"/>
      <c r="B108" s="120"/>
      <c r="C108" s="120"/>
      <c r="D108" s="121" t="s">
        <v>57</v>
      </c>
      <c r="E108" s="122"/>
      <c r="F108" s="123">
        <v>20</v>
      </c>
      <c r="G108" s="124"/>
      <c r="H108" s="111"/>
      <c r="I108" s="125"/>
      <c r="J108" s="128"/>
      <c r="K108" s="128"/>
      <c r="L108" s="128"/>
      <c r="M108" s="128"/>
      <c r="N108" s="126"/>
      <c r="O108" s="126"/>
      <c r="P108" s="127"/>
      <c r="Q108" s="126"/>
      <c r="R108" s="126"/>
      <c r="S108" s="126"/>
      <c r="T108" s="126"/>
      <c r="U108" s="126"/>
      <c r="V108" s="126"/>
      <c r="W108" s="147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</row>
    <row r="109" spans="1:51" s="108" customFormat="1" ht="27" customHeight="1">
      <c r="A109" s="115">
        <v>34</v>
      </c>
      <c r="B109" s="116">
        <v>790</v>
      </c>
      <c r="C109" s="117" t="s">
        <v>165</v>
      </c>
      <c r="D109" s="117" t="s">
        <v>108</v>
      </c>
      <c r="E109" s="117" t="s">
        <v>52</v>
      </c>
      <c r="F109" s="118">
        <f>SUM(F110:F110)</f>
        <v>10</v>
      </c>
      <c r="G109" s="177"/>
      <c r="H109" s="107">
        <f>F109*G109</f>
        <v>0</v>
      </c>
      <c r="I109" s="170" t="s">
        <v>75</v>
      </c>
      <c r="J109" s="130"/>
      <c r="K109" s="134"/>
      <c r="L109" s="135"/>
      <c r="M109" s="130"/>
      <c r="N109" s="154"/>
      <c r="O109" s="126"/>
      <c r="P109" s="127"/>
      <c r="Q109" s="126"/>
      <c r="R109" s="15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</row>
    <row r="110" spans="1:51" s="108" customFormat="1" ht="13.5" customHeight="1">
      <c r="A110" s="119"/>
      <c r="B110" s="120"/>
      <c r="C110" s="120"/>
      <c r="D110" s="121" t="s">
        <v>57</v>
      </c>
      <c r="E110" s="122"/>
      <c r="F110" s="123">
        <v>10</v>
      </c>
      <c r="G110" s="124"/>
      <c r="H110" s="111"/>
      <c r="I110" s="125"/>
      <c r="J110" s="128"/>
      <c r="K110" s="128"/>
      <c r="L110" s="128"/>
      <c r="M110" s="128"/>
      <c r="N110" s="147"/>
      <c r="O110" s="126"/>
      <c r="P110" s="127"/>
      <c r="Q110" s="126"/>
      <c r="R110" s="126"/>
      <c r="S110" s="126"/>
      <c r="T110" s="126"/>
      <c r="U110" s="126"/>
      <c r="V110" s="126"/>
      <c r="W110" s="126"/>
      <c r="X110" s="126"/>
      <c r="Y110" s="126"/>
      <c r="Z110" s="147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</row>
    <row r="111" spans="1:51" s="108" customFormat="1" ht="27" customHeight="1">
      <c r="A111" s="115">
        <v>35</v>
      </c>
      <c r="B111" s="116">
        <v>790</v>
      </c>
      <c r="C111" s="117" t="s">
        <v>166</v>
      </c>
      <c r="D111" s="117" t="s">
        <v>109</v>
      </c>
      <c r="E111" s="117" t="s">
        <v>52</v>
      </c>
      <c r="F111" s="118">
        <f>SUM(F112:F112)</f>
        <v>21</v>
      </c>
      <c r="G111" s="177"/>
      <c r="H111" s="107">
        <f>F111*G111</f>
        <v>0</v>
      </c>
      <c r="I111" s="170" t="s">
        <v>75</v>
      </c>
      <c r="J111" s="130"/>
      <c r="K111" s="134"/>
      <c r="L111" s="135"/>
      <c r="M111" s="130"/>
      <c r="N111" s="154"/>
      <c r="O111" s="126"/>
      <c r="P111" s="127"/>
      <c r="Q111" s="126"/>
      <c r="R111" s="15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</row>
    <row r="112" spans="1:51" s="108" customFormat="1" ht="13.5" customHeight="1">
      <c r="A112" s="119"/>
      <c r="B112" s="120"/>
      <c r="C112" s="120"/>
      <c r="D112" s="121" t="s">
        <v>57</v>
      </c>
      <c r="E112" s="122"/>
      <c r="F112" s="123">
        <v>21</v>
      </c>
      <c r="G112" s="124"/>
      <c r="H112" s="111"/>
      <c r="I112" s="125"/>
      <c r="J112" s="128"/>
      <c r="K112" s="128"/>
      <c r="L112" s="128"/>
      <c r="M112" s="128"/>
      <c r="N112" s="147"/>
      <c r="O112" s="126"/>
      <c r="P112" s="127"/>
      <c r="Q112" s="126"/>
      <c r="R112" s="126"/>
      <c r="S112" s="126"/>
      <c r="T112" s="126"/>
      <c r="U112" s="126"/>
      <c r="V112" s="126"/>
      <c r="W112" s="126"/>
      <c r="X112" s="126"/>
      <c r="Y112" s="126"/>
      <c r="Z112" s="147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</row>
    <row r="113" spans="1:51" s="108" customFormat="1" ht="27" customHeight="1">
      <c r="A113" s="115">
        <v>36</v>
      </c>
      <c r="B113" s="116">
        <v>790</v>
      </c>
      <c r="C113" s="117" t="s">
        <v>167</v>
      </c>
      <c r="D113" s="117" t="s">
        <v>110</v>
      </c>
      <c r="E113" s="117" t="s">
        <v>52</v>
      </c>
      <c r="F113" s="118">
        <f>SUM(F114:F114)</f>
        <v>5</v>
      </c>
      <c r="G113" s="177"/>
      <c r="H113" s="107">
        <f>F113*G113</f>
        <v>0</v>
      </c>
      <c r="I113" s="170" t="s">
        <v>75</v>
      </c>
      <c r="J113" s="130"/>
      <c r="K113" s="134"/>
      <c r="L113" s="135"/>
      <c r="M113" s="130"/>
      <c r="N113" s="154"/>
      <c r="O113" s="126"/>
      <c r="P113" s="127"/>
      <c r="Q113" s="126"/>
      <c r="R113" s="15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</row>
    <row r="114" spans="1:51" s="108" customFormat="1" ht="13.5" customHeight="1">
      <c r="A114" s="119"/>
      <c r="B114" s="120"/>
      <c r="C114" s="120"/>
      <c r="D114" s="121" t="s">
        <v>57</v>
      </c>
      <c r="E114" s="122"/>
      <c r="F114" s="123">
        <v>5</v>
      </c>
      <c r="G114" s="124"/>
      <c r="H114" s="111"/>
      <c r="I114" s="125"/>
      <c r="J114" s="128"/>
      <c r="K114" s="128"/>
      <c r="L114" s="128"/>
      <c r="M114" s="128"/>
      <c r="N114" s="147"/>
      <c r="O114" s="126"/>
      <c r="P114" s="127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</row>
    <row r="115" spans="1:51" s="108" customFormat="1" ht="27" customHeight="1">
      <c r="A115" s="115">
        <v>37</v>
      </c>
      <c r="B115" s="116">
        <v>790</v>
      </c>
      <c r="C115" s="117" t="s">
        <v>168</v>
      </c>
      <c r="D115" s="117" t="s">
        <v>111</v>
      </c>
      <c r="E115" s="117" t="s">
        <v>52</v>
      </c>
      <c r="F115" s="118">
        <f>SUM(F116:F116)</f>
        <v>13</v>
      </c>
      <c r="G115" s="177"/>
      <c r="H115" s="107">
        <f>F115*G115</f>
        <v>0</v>
      </c>
      <c r="I115" s="170" t="s">
        <v>75</v>
      </c>
      <c r="J115" s="130"/>
      <c r="K115" s="134"/>
      <c r="L115" s="135"/>
      <c r="M115" s="130"/>
      <c r="N115" s="146"/>
      <c r="O115" s="151"/>
      <c r="P115" s="127"/>
      <c r="Q115" s="126"/>
      <c r="R115" s="126"/>
      <c r="S115" s="126"/>
      <c r="T115" s="126"/>
      <c r="U115" s="152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</row>
    <row r="116" spans="1:51" s="108" customFormat="1" ht="13.5" customHeight="1">
      <c r="A116" s="119"/>
      <c r="B116" s="120"/>
      <c r="C116" s="120"/>
      <c r="D116" s="121" t="s">
        <v>57</v>
      </c>
      <c r="E116" s="122"/>
      <c r="F116" s="123">
        <v>13</v>
      </c>
      <c r="G116" s="124"/>
      <c r="H116" s="111"/>
      <c r="I116" s="171"/>
      <c r="J116" s="131"/>
      <c r="K116" s="131"/>
      <c r="L116" s="131"/>
      <c r="M116" s="131"/>
      <c r="N116" s="147"/>
      <c r="O116" s="126"/>
      <c r="P116" s="127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6"/>
    </row>
    <row r="117" spans="1:51" s="108" customFormat="1" ht="27" customHeight="1">
      <c r="A117" s="115">
        <v>38</v>
      </c>
      <c r="B117" s="116">
        <v>790</v>
      </c>
      <c r="C117" s="117" t="s">
        <v>169</v>
      </c>
      <c r="D117" s="117" t="s">
        <v>112</v>
      </c>
      <c r="E117" s="117" t="s">
        <v>52</v>
      </c>
      <c r="F117" s="118">
        <f>SUM(F118:F118)</f>
        <v>28</v>
      </c>
      <c r="G117" s="177"/>
      <c r="H117" s="107">
        <f>F117*G117</f>
        <v>0</v>
      </c>
      <c r="I117" s="170" t="s">
        <v>75</v>
      </c>
      <c r="J117" s="130"/>
      <c r="K117" s="134"/>
      <c r="L117" s="135"/>
      <c r="M117" s="130"/>
      <c r="N117" s="146"/>
      <c r="O117" s="154"/>
      <c r="P117" s="127"/>
      <c r="Q117" s="126"/>
      <c r="R117" s="126"/>
      <c r="S117" s="126"/>
      <c r="T117" s="126"/>
      <c r="U117" s="152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6"/>
    </row>
    <row r="118" spans="1:51" s="108" customFormat="1" ht="13.5" customHeight="1">
      <c r="A118" s="119"/>
      <c r="B118" s="120"/>
      <c r="C118" s="120"/>
      <c r="D118" s="121" t="s">
        <v>57</v>
      </c>
      <c r="E118" s="122"/>
      <c r="F118" s="123">
        <v>28</v>
      </c>
      <c r="G118" s="124"/>
      <c r="H118" s="111"/>
      <c r="I118" s="171"/>
      <c r="J118" s="131"/>
      <c r="K118" s="131"/>
      <c r="L118" s="131"/>
      <c r="M118" s="131"/>
      <c r="N118" s="147"/>
      <c r="O118" s="126"/>
      <c r="P118" s="127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</row>
    <row r="119" spans="1:51" s="108" customFormat="1" ht="27" customHeight="1">
      <c r="A119" s="115">
        <v>39</v>
      </c>
      <c r="B119" s="116">
        <v>790</v>
      </c>
      <c r="C119" s="117" t="s">
        <v>170</v>
      </c>
      <c r="D119" s="117" t="s">
        <v>113</v>
      </c>
      <c r="E119" s="117" t="s">
        <v>52</v>
      </c>
      <c r="F119" s="118">
        <f>SUM(F120:F120)</f>
        <v>3</v>
      </c>
      <c r="G119" s="177"/>
      <c r="H119" s="107">
        <f>F119*G119</f>
        <v>0</v>
      </c>
      <c r="I119" s="170" t="s">
        <v>75</v>
      </c>
      <c r="J119" s="130"/>
      <c r="K119" s="134"/>
      <c r="L119" s="135"/>
      <c r="M119" s="130"/>
      <c r="N119" s="146"/>
      <c r="O119" s="154"/>
      <c r="P119" s="127"/>
      <c r="Q119" s="126"/>
      <c r="R119" s="126"/>
      <c r="S119" s="126"/>
      <c r="T119" s="126"/>
      <c r="U119" s="152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6"/>
    </row>
    <row r="120" spans="1:51" s="108" customFormat="1" ht="13.5" customHeight="1">
      <c r="A120" s="119"/>
      <c r="B120" s="120"/>
      <c r="C120" s="120"/>
      <c r="D120" s="121" t="s">
        <v>57</v>
      </c>
      <c r="E120" s="122"/>
      <c r="F120" s="123">
        <v>3</v>
      </c>
      <c r="G120" s="124"/>
      <c r="H120" s="111"/>
      <c r="I120" s="171"/>
      <c r="J120" s="131"/>
      <c r="K120" s="131"/>
      <c r="L120" s="131"/>
      <c r="M120" s="131"/>
      <c r="N120" s="147"/>
      <c r="O120" s="126"/>
      <c r="P120" s="127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6"/>
    </row>
    <row r="121" spans="1:51" s="108" customFormat="1" ht="27" customHeight="1">
      <c r="A121" s="115">
        <v>40</v>
      </c>
      <c r="B121" s="116">
        <v>790</v>
      </c>
      <c r="C121" s="117" t="s">
        <v>171</v>
      </c>
      <c r="D121" s="117" t="s">
        <v>114</v>
      </c>
      <c r="E121" s="117" t="s">
        <v>52</v>
      </c>
      <c r="F121" s="118">
        <f>SUM(F122:F122)</f>
        <v>3</v>
      </c>
      <c r="G121" s="177"/>
      <c r="H121" s="107">
        <f>F121*G121</f>
        <v>0</v>
      </c>
      <c r="I121" s="170" t="s">
        <v>75</v>
      </c>
      <c r="J121" s="130"/>
      <c r="K121" s="134"/>
      <c r="L121" s="135"/>
      <c r="M121" s="130"/>
      <c r="N121" s="146"/>
      <c r="O121" s="154"/>
      <c r="P121" s="126"/>
      <c r="Q121" s="126"/>
      <c r="R121" s="126"/>
      <c r="S121" s="126"/>
      <c r="T121" s="126"/>
      <c r="U121" s="126"/>
      <c r="V121" s="126"/>
      <c r="W121" s="158"/>
      <c r="X121" s="154"/>
      <c r="Y121" s="126"/>
      <c r="Z121" s="126"/>
      <c r="AA121" s="126"/>
      <c r="AB121" s="126"/>
      <c r="AC121" s="126"/>
      <c r="AD121" s="126"/>
      <c r="AE121" s="159"/>
      <c r="AF121" s="126"/>
      <c r="AG121" s="151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</row>
    <row r="122" spans="1:51" s="108" customFormat="1" ht="13.5" customHeight="1">
      <c r="A122" s="119"/>
      <c r="B122" s="120"/>
      <c r="C122" s="120"/>
      <c r="D122" s="121" t="s">
        <v>57</v>
      </c>
      <c r="E122" s="122"/>
      <c r="F122" s="123">
        <v>3</v>
      </c>
      <c r="G122" s="124"/>
      <c r="H122" s="111"/>
      <c r="I122" s="125"/>
      <c r="J122" s="128"/>
      <c r="K122" s="128"/>
      <c r="L122" s="128"/>
      <c r="M122" s="128"/>
      <c r="N122" s="147"/>
      <c r="O122" s="126"/>
      <c r="P122" s="155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</row>
    <row r="123" spans="1:51" s="108" customFormat="1" ht="27" customHeight="1">
      <c r="A123" s="115">
        <v>41</v>
      </c>
      <c r="B123" s="116">
        <v>790</v>
      </c>
      <c r="C123" s="117" t="s">
        <v>172</v>
      </c>
      <c r="D123" s="117" t="s">
        <v>115</v>
      </c>
      <c r="E123" s="117" t="s">
        <v>52</v>
      </c>
      <c r="F123" s="118">
        <f>SUM(F124:F124)</f>
        <v>1</v>
      </c>
      <c r="G123" s="177"/>
      <c r="H123" s="107">
        <f>F123*G123</f>
        <v>0</v>
      </c>
      <c r="I123" s="170" t="s">
        <v>75</v>
      </c>
      <c r="J123" s="130"/>
      <c r="K123" s="134"/>
      <c r="L123" s="135"/>
      <c r="M123" s="130"/>
      <c r="N123" s="146"/>
      <c r="O123" s="154"/>
      <c r="P123" s="126"/>
      <c r="Q123" s="126"/>
      <c r="R123" s="126"/>
      <c r="S123" s="126"/>
      <c r="T123" s="126"/>
      <c r="U123" s="126"/>
      <c r="V123" s="126"/>
      <c r="W123" s="158"/>
      <c r="X123" s="146"/>
      <c r="Y123" s="154"/>
      <c r="Z123" s="126"/>
      <c r="AA123" s="126"/>
      <c r="AB123" s="126"/>
      <c r="AC123" s="126"/>
      <c r="AD123" s="126"/>
      <c r="AE123" s="126"/>
      <c r="AF123" s="159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</row>
    <row r="124" spans="1:51" s="108" customFormat="1" ht="13.5" customHeight="1">
      <c r="A124" s="119"/>
      <c r="B124" s="120"/>
      <c r="C124" s="120"/>
      <c r="D124" s="121" t="s">
        <v>57</v>
      </c>
      <c r="E124" s="122"/>
      <c r="F124" s="123">
        <v>1</v>
      </c>
      <c r="G124" s="124"/>
      <c r="H124" s="111"/>
      <c r="I124" s="125"/>
      <c r="J124" s="128"/>
      <c r="K124" s="128"/>
      <c r="L124" s="128"/>
      <c r="M124" s="128"/>
      <c r="N124" s="147"/>
      <c r="O124" s="126"/>
      <c r="P124" s="155"/>
      <c r="Q124" s="126"/>
      <c r="R124" s="126"/>
      <c r="S124" s="126"/>
      <c r="T124" s="126"/>
      <c r="U124" s="126"/>
      <c r="V124" s="126"/>
      <c r="W124" s="126"/>
      <c r="X124" s="147"/>
      <c r="Y124" s="126"/>
      <c r="Z124" s="155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</row>
    <row r="125" spans="1:51" s="108" customFormat="1" ht="27" customHeight="1">
      <c r="A125" s="115">
        <v>42</v>
      </c>
      <c r="B125" s="116">
        <v>790</v>
      </c>
      <c r="C125" s="117" t="s">
        <v>173</v>
      </c>
      <c r="D125" s="117" t="s">
        <v>116</v>
      </c>
      <c r="E125" s="117" t="s">
        <v>52</v>
      </c>
      <c r="F125" s="118">
        <f>SUM(F126:F128)</f>
        <v>3</v>
      </c>
      <c r="G125" s="177"/>
      <c r="H125" s="107">
        <f>F125*G125</f>
        <v>0</v>
      </c>
      <c r="I125" s="170" t="s">
        <v>75</v>
      </c>
      <c r="J125" s="130"/>
      <c r="K125" s="134"/>
      <c r="L125" s="135"/>
      <c r="M125" s="130"/>
      <c r="N125" s="146"/>
      <c r="O125" s="154"/>
      <c r="P125" s="127"/>
      <c r="Q125" s="126"/>
      <c r="R125" s="126"/>
      <c r="S125" s="126"/>
      <c r="T125" s="126"/>
      <c r="U125" s="126"/>
      <c r="V125" s="126"/>
      <c r="W125" s="126"/>
      <c r="X125" s="152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  <c r="AX125" s="126"/>
      <c r="AY125" s="126"/>
    </row>
    <row r="126" spans="1:51" s="108" customFormat="1" ht="13.5" customHeight="1">
      <c r="A126" s="119"/>
      <c r="B126" s="120"/>
      <c r="C126" s="120"/>
      <c r="D126" s="121" t="s">
        <v>53</v>
      </c>
      <c r="E126" s="122"/>
      <c r="F126" s="123">
        <v>1</v>
      </c>
      <c r="G126" s="111"/>
      <c r="H126" s="111"/>
      <c r="I126" s="125"/>
      <c r="J126" s="128"/>
      <c r="K126" s="128"/>
      <c r="L126" s="128"/>
      <c r="M126" s="128"/>
      <c r="N126" s="146"/>
      <c r="O126" s="126"/>
      <c r="P126" s="127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26"/>
      <c r="AY126" s="126"/>
    </row>
    <row r="127" spans="1:51" s="126" customFormat="1" ht="13.5" customHeight="1">
      <c r="A127" s="119"/>
      <c r="B127" s="120"/>
      <c r="C127" s="120"/>
      <c r="D127" s="121" t="s">
        <v>54</v>
      </c>
      <c r="E127" s="122"/>
      <c r="F127" s="123">
        <v>1</v>
      </c>
      <c r="G127" s="124"/>
      <c r="H127" s="124"/>
      <c r="I127" s="125"/>
      <c r="J127" s="128"/>
      <c r="K127" s="128"/>
      <c r="L127" s="128"/>
      <c r="M127" s="128"/>
      <c r="P127" s="127"/>
    </row>
    <row r="128" spans="1:51" s="126" customFormat="1" ht="13.5" customHeight="1">
      <c r="A128" s="119"/>
      <c r="B128" s="120"/>
      <c r="C128" s="120"/>
      <c r="D128" s="121" t="s">
        <v>55</v>
      </c>
      <c r="E128" s="122"/>
      <c r="F128" s="123">
        <v>1</v>
      </c>
      <c r="G128" s="124"/>
      <c r="H128" s="124"/>
      <c r="I128" s="125"/>
      <c r="J128" s="128"/>
      <c r="K128" s="128"/>
      <c r="L128" s="128"/>
      <c r="M128" s="128"/>
      <c r="P128" s="127"/>
    </row>
    <row r="129" spans="1:51" s="108" customFormat="1" ht="27" customHeight="1">
      <c r="A129" s="115">
        <v>43</v>
      </c>
      <c r="B129" s="116">
        <v>790</v>
      </c>
      <c r="C129" s="117" t="s">
        <v>174</v>
      </c>
      <c r="D129" s="117" t="s">
        <v>117</v>
      </c>
      <c r="E129" s="117" t="s">
        <v>52</v>
      </c>
      <c r="F129" s="118">
        <f>SUM(F130:F130)</f>
        <v>26</v>
      </c>
      <c r="G129" s="177"/>
      <c r="H129" s="107">
        <f>F129*G129</f>
        <v>0</v>
      </c>
      <c r="I129" s="170" t="s">
        <v>75</v>
      </c>
      <c r="J129" s="130"/>
      <c r="K129" s="134"/>
      <c r="L129" s="135"/>
      <c r="M129" s="130"/>
      <c r="N129" s="146"/>
      <c r="O129" s="151"/>
      <c r="P129" s="127"/>
      <c r="Q129" s="126"/>
      <c r="R129" s="126"/>
      <c r="S129" s="126"/>
      <c r="T129" s="126"/>
      <c r="U129" s="126"/>
      <c r="V129" s="152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  <c r="AX129" s="126"/>
      <c r="AY129" s="126"/>
    </row>
    <row r="130" spans="1:51" s="108" customFormat="1" ht="13.5" customHeight="1">
      <c r="A130" s="119"/>
      <c r="B130" s="120"/>
      <c r="C130" s="120"/>
      <c r="D130" s="121" t="s">
        <v>57</v>
      </c>
      <c r="E130" s="122"/>
      <c r="F130" s="123">
        <v>26</v>
      </c>
      <c r="G130" s="111"/>
      <c r="H130" s="111"/>
      <c r="I130" s="125"/>
      <c r="J130" s="128"/>
      <c r="K130" s="128"/>
      <c r="L130" s="128"/>
      <c r="M130" s="128"/>
      <c r="N130" s="147"/>
      <c r="O130" s="126"/>
      <c r="P130" s="155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47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  <c r="AV130" s="126"/>
      <c r="AW130" s="126"/>
      <c r="AX130" s="126"/>
      <c r="AY130" s="126"/>
    </row>
    <row r="131" spans="1:51" s="108" customFormat="1" ht="27" customHeight="1">
      <c r="A131" s="115">
        <v>44</v>
      </c>
      <c r="B131" s="116">
        <v>790</v>
      </c>
      <c r="C131" s="117" t="s">
        <v>175</v>
      </c>
      <c r="D131" s="117" t="s">
        <v>118</v>
      </c>
      <c r="E131" s="117" t="s">
        <v>52</v>
      </c>
      <c r="F131" s="118">
        <f>SUM(F132:F132)</f>
        <v>3</v>
      </c>
      <c r="G131" s="177"/>
      <c r="H131" s="107">
        <f>F131*G131</f>
        <v>0</v>
      </c>
      <c r="I131" s="170" t="s">
        <v>75</v>
      </c>
      <c r="J131" s="130"/>
      <c r="K131" s="134"/>
      <c r="L131" s="135"/>
      <c r="M131" s="130"/>
      <c r="N131" s="146"/>
      <c r="O131" s="151"/>
      <c r="P131" s="127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52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  <c r="AV131" s="126"/>
      <c r="AW131" s="126"/>
      <c r="AX131" s="126"/>
      <c r="AY131" s="126"/>
    </row>
    <row r="132" spans="1:51" s="108" customFormat="1" ht="13.5" customHeight="1">
      <c r="A132" s="119"/>
      <c r="B132" s="120"/>
      <c r="C132" s="120"/>
      <c r="D132" s="121" t="s">
        <v>53</v>
      </c>
      <c r="E132" s="122"/>
      <c r="F132" s="123">
        <v>3</v>
      </c>
      <c r="G132" s="111"/>
      <c r="H132" s="111"/>
      <c r="I132" s="125"/>
      <c r="J132" s="128"/>
      <c r="K132" s="128"/>
      <c r="L132" s="128"/>
      <c r="M132" s="128"/>
      <c r="N132" s="147"/>
      <c r="O132" s="151"/>
      <c r="P132" s="127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51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  <c r="AU132" s="126"/>
      <c r="AV132" s="126"/>
      <c r="AW132" s="126"/>
      <c r="AX132" s="126"/>
      <c r="AY132" s="126"/>
    </row>
    <row r="133" spans="1:51" s="108" customFormat="1" ht="27" customHeight="1">
      <c r="A133" s="115">
        <v>45</v>
      </c>
      <c r="B133" s="116">
        <v>790</v>
      </c>
      <c r="C133" s="117" t="s">
        <v>176</v>
      </c>
      <c r="D133" s="117" t="s">
        <v>119</v>
      </c>
      <c r="E133" s="117" t="s">
        <v>52</v>
      </c>
      <c r="F133" s="118">
        <f>SUM(F134:F134)</f>
        <v>3</v>
      </c>
      <c r="G133" s="177"/>
      <c r="H133" s="107">
        <f>F133*G133</f>
        <v>0</v>
      </c>
      <c r="I133" s="170" t="s">
        <v>75</v>
      </c>
      <c r="J133" s="130"/>
      <c r="K133" s="134"/>
      <c r="L133" s="135"/>
      <c r="M133" s="130"/>
      <c r="N133" s="146"/>
      <c r="O133" s="151"/>
      <c r="P133" s="127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52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126"/>
      <c r="AW133" s="126"/>
      <c r="AX133" s="126"/>
      <c r="AY133" s="126"/>
    </row>
    <row r="134" spans="1:51" s="108" customFormat="1" ht="13.5" customHeight="1">
      <c r="A134" s="119"/>
      <c r="B134" s="120"/>
      <c r="C134" s="120"/>
      <c r="D134" s="121" t="s">
        <v>53</v>
      </c>
      <c r="E134" s="122"/>
      <c r="F134" s="123">
        <v>3</v>
      </c>
      <c r="G134" s="111"/>
      <c r="H134" s="111"/>
      <c r="I134" s="125"/>
      <c r="J134" s="128"/>
      <c r="K134" s="128"/>
      <c r="L134" s="128"/>
      <c r="M134" s="128"/>
      <c r="N134" s="126"/>
      <c r="O134" s="147"/>
      <c r="P134" s="127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  <c r="AV134" s="126"/>
      <c r="AW134" s="126"/>
      <c r="AX134" s="126"/>
      <c r="AY134" s="126"/>
    </row>
    <row r="135" spans="1:51" s="108" customFormat="1" ht="27" customHeight="1">
      <c r="A135" s="115">
        <v>46</v>
      </c>
      <c r="B135" s="116">
        <v>790</v>
      </c>
      <c r="C135" s="117" t="s">
        <v>177</v>
      </c>
      <c r="D135" s="117" t="s">
        <v>120</v>
      </c>
      <c r="E135" s="117" t="s">
        <v>52</v>
      </c>
      <c r="F135" s="118">
        <f>SUM(F136:F136)</f>
        <v>2</v>
      </c>
      <c r="G135" s="177"/>
      <c r="H135" s="107">
        <f>F135*G135</f>
        <v>0</v>
      </c>
      <c r="I135" s="170" t="s">
        <v>75</v>
      </c>
      <c r="J135" s="130"/>
      <c r="K135" s="134"/>
      <c r="L135" s="135"/>
      <c r="M135" s="130"/>
      <c r="N135" s="154"/>
      <c r="O135" s="126"/>
      <c r="P135" s="127"/>
      <c r="Q135" s="126"/>
      <c r="R135" s="15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6"/>
    </row>
    <row r="136" spans="1:51" s="108" customFormat="1" ht="13.5" customHeight="1">
      <c r="A136" s="119"/>
      <c r="B136" s="120"/>
      <c r="C136" s="120"/>
      <c r="D136" s="121" t="s">
        <v>57</v>
      </c>
      <c r="E136" s="122"/>
      <c r="F136" s="123">
        <v>2</v>
      </c>
      <c r="G136" s="111"/>
      <c r="H136" s="111"/>
      <c r="I136" s="125"/>
      <c r="J136" s="128"/>
      <c r="K136" s="128"/>
      <c r="L136" s="128"/>
      <c r="M136" s="128"/>
      <c r="N136" s="147"/>
      <c r="O136" s="126"/>
      <c r="P136" s="127"/>
      <c r="Q136" s="126"/>
      <c r="R136" s="126"/>
      <c r="S136" s="126"/>
      <c r="T136" s="147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  <c r="AV136" s="126"/>
      <c r="AW136" s="126"/>
      <c r="AX136" s="126"/>
      <c r="AY136" s="126"/>
    </row>
    <row r="137" spans="1:51" s="108" customFormat="1" ht="27" customHeight="1">
      <c r="A137" s="115">
        <v>47</v>
      </c>
      <c r="B137" s="116">
        <v>790</v>
      </c>
      <c r="C137" s="117" t="s">
        <v>178</v>
      </c>
      <c r="D137" s="117" t="s">
        <v>121</v>
      </c>
      <c r="E137" s="117" t="s">
        <v>52</v>
      </c>
      <c r="F137" s="118">
        <f>SUM(F138:F138)</f>
        <v>1</v>
      </c>
      <c r="G137" s="177"/>
      <c r="H137" s="107">
        <f>F137*G137</f>
        <v>0</v>
      </c>
      <c r="I137" s="170" t="s">
        <v>75</v>
      </c>
      <c r="J137" s="130"/>
      <c r="K137" s="134"/>
      <c r="L137" s="135"/>
      <c r="M137" s="130"/>
      <c r="N137" s="146"/>
      <c r="O137" s="126"/>
      <c r="P137" s="127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  <c r="AV137" s="126"/>
      <c r="AW137" s="126"/>
      <c r="AX137" s="126"/>
      <c r="AY137" s="126"/>
    </row>
    <row r="138" spans="1:51" s="108" customFormat="1" ht="13.5" customHeight="1">
      <c r="A138" s="119"/>
      <c r="B138" s="120"/>
      <c r="C138" s="120"/>
      <c r="D138" s="121" t="s">
        <v>55</v>
      </c>
      <c r="E138" s="122"/>
      <c r="F138" s="123">
        <v>1</v>
      </c>
      <c r="G138" s="111"/>
      <c r="H138" s="111"/>
      <c r="I138" s="171"/>
      <c r="J138" s="131"/>
      <c r="K138" s="131"/>
      <c r="L138" s="131"/>
      <c r="M138" s="131"/>
      <c r="N138" s="86"/>
      <c r="O138" s="160"/>
      <c r="P138" s="160"/>
      <c r="Q138" s="160"/>
      <c r="R138" s="160"/>
      <c r="S138" s="161"/>
      <c r="T138" s="161"/>
      <c r="U138" s="161"/>
      <c r="V138" s="161"/>
      <c r="W138" s="161"/>
      <c r="X138" s="161"/>
      <c r="Y138" s="161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  <c r="AV138" s="126"/>
      <c r="AW138" s="126"/>
      <c r="AX138" s="126"/>
      <c r="AY138" s="126"/>
    </row>
    <row r="139" spans="1:51" s="108" customFormat="1" ht="27" customHeight="1">
      <c r="A139" s="115">
        <v>48</v>
      </c>
      <c r="B139" s="116">
        <v>790</v>
      </c>
      <c r="C139" s="117" t="s">
        <v>179</v>
      </c>
      <c r="D139" s="117" t="s">
        <v>122</v>
      </c>
      <c r="E139" s="117" t="s">
        <v>52</v>
      </c>
      <c r="F139" s="118">
        <f>SUM(F140:F140)</f>
        <v>10</v>
      </c>
      <c r="G139" s="177"/>
      <c r="H139" s="107">
        <f>F139*G139</f>
        <v>0</v>
      </c>
      <c r="I139" s="170" t="s">
        <v>75</v>
      </c>
      <c r="J139" s="130"/>
      <c r="K139" s="134"/>
      <c r="L139" s="135"/>
      <c r="M139" s="130"/>
      <c r="N139" s="146"/>
      <c r="O139" s="126"/>
      <c r="P139" s="127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  <c r="AU139" s="126"/>
      <c r="AV139" s="126"/>
      <c r="AW139" s="126"/>
      <c r="AX139" s="126"/>
      <c r="AY139" s="126"/>
    </row>
    <row r="140" spans="1:51" s="108" customFormat="1" ht="13.5" customHeight="1">
      <c r="A140" s="119"/>
      <c r="B140" s="120"/>
      <c r="C140" s="120"/>
      <c r="D140" s="121" t="s">
        <v>57</v>
      </c>
      <c r="E140" s="122"/>
      <c r="F140" s="123">
        <v>10</v>
      </c>
      <c r="G140" s="111"/>
      <c r="H140" s="111"/>
      <c r="I140" s="125"/>
      <c r="J140" s="128"/>
      <c r="K140" s="128"/>
      <c r="L140" s="128"/>
      <c r="M140" s="128"/>
      <c r="N140" s="162"/>
      <c r="O140" s="126"/>
      <c r="P140" s="127"/>
      <c r="Q140" s="126"/>
      <c r="R140" s="126"/>
      <c r="S140" s="126"/>
      <c r="T140" s="126"/>
      <c r="U140" s="126"/>
      <c r="V140" s="126"/>
      <c r="W140" s="126"/>
      <c r="X140" s="126"/>
      <c r="Y140" s="147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  <c r="AU140" s="126"/>
      <c r="AV140" s="126"/>
      <c r="AW140" s="126"/>
      <c r="AX140" s="126"/>
      <c r="AY140" s="126"/>
    </row>
    <row r="141" spans="1:51" s="108" customFormat="1" ht="27" customHeight="1">
      <c r="A141" s="115">
        <v>49</v>
      </c>
      <c r="B141" s="116">
        <v>790</v>
      </c>
      <c r="C141" s="117" t="s">
        <v>182</v>
      </c>
      <c r="D141" s="117" t="s">
        <v>183</v>
      </c>
      <c r="E141" s="117" t="s">
        <v>52</v>
      </c>
      <c r="F141" s="118">
        <f>SUM(F142:F142)</f>
        <v>3</v>
      </c>
      <c r="G141" s="177"/>
      <c r="H141" s="107">
        <f>F141*G141</f>
        <v>0</v>
      </c>
      <c r="I141" s="170" t="s">
        <v>75</v>
      </c>
      <c r="J141" s="130"/>
      <c r="K141" s="134"/>
      <c r="L141" s="135"/>
      <c r="M141" s="130"/>
      <c r="N141" s="146"/>
      <c r="O141" s="151"/>
      <c r="P141" s="127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6"/>
      <c r="AW141" s="126"/>
      <c r="AX141" s="126"/>
      <c r="AY141" s="126"/>
    </row>
    <row r="142" spans="1:51" s="108" customFormat="1" ht="13.5" customHeight="1">
      <c r="A142" s="119"/>
      <c r="B142" s="120"/>
      <c r="C142" s="120"/>
      <c r="D142" s="121" t="s">
        <v>57</v>
      </c>
      <c r="E142" s="122"/>
      <c r="F142" s="123">
        <v>3</v>
      </c>
      <c r="G142" s="111"/>
      <c r="H142" s="111"/>
      <c r="I142" s="125"/>
      <c r="J142" s="128"/>
      <c r="K142" s="128"/>
      <c r="L142" s="128"/>
      <c r="M142" s="128"/>
      <c r="N142" s="126"/>
      <c r="O142" s="147"/>
      <c r="P142" s="127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</row>
    <row r="143" spans="1:51" s="108" customFormat="1" ht="27" customHeight="1">
      <c r="A143" s="115">
        <v>50</v>
      </c>
      <c r="B143" s="116">
        <v>790</v>
      </c>
      <c r="C143" s="117" t="s">
        <v>51</v>
      </c>
      <c r="D143" s="117" t="s">
        <v>123</v>
      </c>
      <c r="E143" s="117" t="s">
        <v>52</v>
      </c>
      <c r="F143" s="118">
        <f>SUM(F144:F144)</f>
        <v>4</v>
      </c>
      <c r="G143" s="177"/>
      <c r="H143" s="107">
        <f>F143*G143</f>
        <v>0</v>
      </c>
      <c r="I143" s="170" t="s">
        <v>75</v>
      </c>
      <c r="J143" s="130"/>
      <c r="K143" s="134"/>
      <c r="L143" s="135"/>
      <c r="M143" s="130"/>
      <c r="N143" s="146"/>
      <c r="O143" s="151"/>
      <c r="P143" s="127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52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  <c r="AV143" s="126"/>
      <c r="AW143" s="126"/>
      <c r="AX143" s="126"/>
      <c r="AY143" s="126"/>
    </row>
    <row r="144" spans="1:51" s="108" customFormat="1" ht="13.5" customHeight="1">
      <c r="A144" s="119"/>
      <c r="B144" s="120"/>
      <c r="C144" s="120"/>
      <c r="D144" s="121" t="s">
        <v>57</v>
      </c>
      <c r="E144" s="122"/>
      <c r="F144" s="123">
        <v>4</v>
      </c>
      <c r="G144" s="111"/>
      <c r="H144" s="111"/>
      <c r="I144" s="125"/>
      <c r="J144" s="128"/>
      <c r="K144" s="128"/>
      <c r="L144" s="128"/>
      <c r="M144" s="128"/>
      <c r="N144" s="126"/>
      <c r="O144" s="126"/>
      <c r="P144" s="127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  <c r="AU144" s="126"/>
      <c r="AV144" s="126"/>
      <c r="AW144" s="126"/>
      <c r="AX144" s="126"/>
      <c r="AY144" s="126"/>
    </row>
    <row r="145" spans="1:51" s="108" customFormat="1" ht="27" customHeight="1">
      <c r="A145" s="115">
        <v>51</v>
      </c>
      <c r="B145" s="116">
        <v>790</v>
      </c>
      <c r="C145" s="117" t="s">
        <v>56</v>
      </c>
      <c r="D145" s="117" t="s">
        <v>124</v>
      </c>
      <c r="E145" s="117" t="s">
        <v>52</v>
      </c>
      <c r="F145" s="118">
        <f>SUM(F146:F146)</f>
        <v>24</v>
      </c>
      <c r="G145" s="177"/>
      <c r="H145" s="107">
        <f>F145*G145</f>
        <v>0</v>
      </c>
      <c r="I145" s="170" t="s">
        <v>75</v>
      </c>
      <c r="J145" s="130"/>
      <c r="K145" s="134"/>
      <c r="L145" s="135"/>
      <c r="M145" s="130"/>
      <c r="N145" s="146"/>
      <c r="O145" s="151"/>
      <c r="P145" s="127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52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  <c r="AV145" s="126"/>
      <c r="AW145" s="126"/>
      <c r="AX145" s="126"/>
      <c r="AY145" s="126"/>
    </row>
    <row r="146" spans="1:51" s="108" customFormat="1" ht="13.5" customHeight="1">
      <c r="A146" s="119"/>
      <c r="B146" s="120"/>
      <c r="C146" s="120"/>
      <c r="D146" s="121" t="s">
        <v>57</v>
      </c>
      <c r="E146" s="122"/>
      <c r="F146" s="123">
        <v>24</v>
      </c>
      <c r="G146" s="111"/>
      <c r="H146" s="111"/>
      <c r="I146" s="125"/>
      <c r="J146" s="128"/>
      <c r="K146" s="128"/>
      <c r="L146" s="128"/>
      <c r="M146" s="128"/>
      <c r="N146" s="126"/>
      <c r="O146" s="126"/>
      <c r="P146" s="127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  <c r="AU146" s="126"/>
      <c r="AV146" s="126"/>
      <c r="AW146" s="126"/>
      <c r="AX146" s="126"/>
      <c r="AY146" s="126"/>
    </row>
    <row r="147" spans="1:51" s="108" customFormat="1" ht="27" customHeight="1">
      <c r="A147" s="115">
        <v>52</v>
      </c>
      <c r="B147" s="116">
        <v>790</v>
      </c>
      <c r="C147" s="117" t="s">
        <v>58</v>
      </c>
      <c r="D147" s="117" t="s">
        <v>125</v>
      </c>
      <c r="E147" s="117" t="s">
        <v>52</v>
      </c>
      <c r="F147" s="118">
        <f>SUM(F148:F148)</f>
        <v>1</v>
      </c>
      <c r="G147" s="177"/>
      <c r="H147" s="107">
        <f>F147*G147</f>
        <v>0</v>
      </c>
      <c r="I147" s="170" t="s">
        <v>75</v>
      </c>
      <c r="J147" s="130"/>
      <c r="K147" s="134"/>
      <c r="L147" s="135"/>
      <c r="M147" s="130"/>
      <c r="N147" s="146"/>
      <c r="O147" s="151"/>
      <c r="P147" s="151"/>
      <c r="Q147" s="163"/>
      <c r="R147" s="151"/>
      <c r="S147" s="151"/>
      <c r="T147" s="151"/>
      <c r="U147" s="151"/>
      <c r="V147" s="151"/>
      <c r="W147" s="152"/>
      <c r="X147" s="151"/>
      <c r="Y147" s="151"/>
      <c r="Z147" s="151"/>
      <c r="AA147" s="151"/>
      <c r="AB147" s="152"/>
      <c r="AC147" s="151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26"/>
      <c r="AV147" s="126"/>
      <c r="AW147" s="126"/>
      <c r="AX147" s="126"/>
      <c r="AY147" s="126"/>
    </row>
    <row r="148" spans="1:51" s="108" customFormat="1" ht="13.5" customHeight="1">
      <c r="A148" s="119"/>
      <c r="B148" s="120"/>
      <c r="C148" s="120"/>
      <c r="D148" s="121" t="s">
        <v>57</v>
      </c>
      <c r="E148" s="122"/>
      <c r="F148" s="123">
        <v>1</v>
      </c>
      <c r="G148" s="111"/>
      <c r="H148" s="111"/>
      <c r="I148" s="125"/>
      <c r="J148" s="128"/>
      <c r="K148" s="128"/>
      <c r="L148" s="128"/>
      <c r="M148" s="128"/>
      <c r="N148" s="147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  <c r="AU148" s="126"/>
      <c r="AV148" s="126"/>
      <c r="AW148" s="126"/>
      <c r="AX148" s="126"/>
      <c r="AY148" s="126"/>
    </row>
    <row r="149" spans="1:51" s="108" customFormat="1" ht="27" customHeight="1">
      <c r="A149" s="115">
        <v>53</v>
      </c>
      <c r="B149" s="116">
        <v>790</v>
      </c>
      <c r="C149" s="117" t="s">
        <v>59</v>
      </c>
      <c r="D149" s="117" t="s">
        <v>126</v>
      </c>
      <c r="E149" s="117" t="s">
        <v>52</v>
      </c>
      <c r="F149" s="118">
        <f>SUM(F150:F150)</f>
        <v>1</v>
      </c>
      <c r="G149" s="177"/>
      <c r="H149" s="107">
        <f>F149*G149</f>
        <v>0</v>
      </c>
      <c r="I149" s="170" t="s">
        <v>75</v>
      </c>
      <c r="J149" s="130"/>
      <c r="K149" s="134"/>
      <c r="L149" s="135"/>
      <c r="M149" s="130"/>
      <c r="N149" s="146"/>
      <c r="O149" s="126"/>
      <c r="P149" s="127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  <c r="AV149" s="126"/>
      <c r="AW149" s="126"/>
      <c r="AX149" s="126"/>
      <c r="AY149" s="126"/>
    </row>
    <row r="150" spans="1:51" s="108" customFormat="1" ht="13.5" customHeight="1">
      <c r="A150" s="119"/>
      <c r="B150" s="120"/>
      <c r="C150" s="120"/>
      <c r="D150" s="121" t="s">
        <v>57</v>
      </c>
      <c r="E150" s="122"/>
      <c r="F150" s="123">
        <v>1</v>
      </c>
      <c r="G150" s="111"/>
      <c r="H150" s="111"/>
      <c r="I150" s="125"/>
      <c r="J150" s="128"/>
      <c r="K150" s="128"/>
      <c r="L150" s="128"/>
      <c r="M150" s="128"/>
      <c r="N150" s="126"/>
      <c r="O150" s="126"/>
      <c r="P150" s="127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47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26"/>
      <c r="AV150" s="126"/>
      <c r="AW150" s="126"/>
      <c r="AX150" s="126"/>
      <c r="AY150" s="126"/>
    </row>
    <row r="151" spans="1:51" s="108" customFormat="1" ht="27" customHeight="1">
      <c r="A151" s="115">
        <v>54</v>
      </c>
      <c r="B151" s="116">
        <v>790</v>
      </c>
      <c r="C151" s="117" t="s">
        <v>60</v>
      </c>
      <c r="D151" s="117" t="s">
        <v>127</v>
      </c>
      <c r="E151" s="117" t="s">
        <v>52</v>
      </c>
      <c r="F151" s="118">
        <f>SUM(F152:F152)</f>
        <v>2</v>
      </c>
      <c r="G151" s="177"/>
      <c r="H151" s="107">
        <f>F151*G151</f>
        <v>0</v>
      </c>
      <c r="I151" s="170" t="s">
        <v>75</v>
      </c>
      <c r="J151" s="130"/>
      <c r="K151" s="134"/>
      <c r="L151" s="135"/>
      <c r="M151" s="130"/>
      <c r="N151" s="146"/>
      <c r="O151" s="126"/>
      <c r="P151" s="127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26"/>
      <c r="AV151" s="126"/>
      <c r="AW151" s="126"/>
      <c r="AX151" s="126"/>
      <c r="AY151" s="126"/>
    </row>
    <row r="152" spans="1:51" s="108" customFormat="1" ht="13.5" customHeight="1">
      <c r="A152" s="119"/>
      <c r="B152" s="120"/>
      <c r="C152" s="120"/>
      <c r="D152" s="121" t="s">
        <v>53</v>
      </c>
      <c r="E152" s="122"/>
      <c r="F152" s="123">
        <v>2</v>
      </c>
      <c r="G152" s="111"/>
      <c r="H152" s="111"/>
      <c r="I152" s="125"/>
      <c r="J152" s="128"/>
      <c r="K152" s="128"/>
      <c r="L152" s="128"/>
      <c r="M152" s="128"/>
      <c r="N152" s="162"/>
      <c r="O152" s="126"/>
      <c r="P152" s="127"/>
      <c r="Q152" s="126"/>
      <c r="R152" s="126"/>
      <c r="S152" s="126"/>
      <c r="T152" s="126"/>
      <c r="U152" s="126"/>
      <c r="V152" s="126"/>
      <c r="W152" s="126"/>
      <c r="X152" s="126"/>
      <c r="Y152" s="147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  <c r="AV152" s="126"/>
      <c r="AW152" s="126"/>
      <c r="AX152" s="126"/>
      <c r="AY152" s="126"/>
    </row>
    <row r="153" spans="1:51" s="108" customFormat="1" ht="27" customHeight="1">
      <c r="A153" s="115">
        <v>55</v>
      </c>
      <c r="B153" s="116">
        <v>790</v>
      </c>
      <c r="C153" s="117" t="s">
        <v>61</v>
      </c>
      <c r="D153" s="117" t="s">
        <v>128</v>
      </c>
      <c r="E153" s="117" t="s">
        <v>52</v>
      </c>
      <c r="F153" s="118">
        <f>SUM(F154:F154)</f>
        <v>2</v>
      </c>
      <c r="G153" s="177"/>
      <c r="H153" s="107">
        <f>F153*G153</f>
        <v>0</v>
      </c>
      <c r="I153" s="170" t="s">
        <v>75</v>
      </c>
      <c r="J153" s="130"/>
      <c r="K153" s="134"/>
      <c r="L153" s="135"/>
      <c r="M153" s="130"/>
      <c r="N153" s="146"/>
      <c r="O153" s="151"/>
      <c r="P153" s="127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  <c r="AV153" s="126"/>
      <c r="AW153" s="126"/>
      <c r="AX153" s="126"/>
      <c r="AY153" s="126"/>
    </row>
    <row r="154" spans="1:51" s="108" customFormat="1" ht="13.5" customHeight="1">
      <c r="A154" s="119"/>
      <c r="B154" s="120"/>
      <c r="C154" s="120"/>
      <c r="D154" s="121" t="s">
        <v>53</v>
      </c>
      <c r="E154" s="122"/>
      <c r="F154" s="123">
        <v>2</v>
      </c>
      <c r="G154" s="111"/>
      <c r="H154" s="111"/>
      <c r="I154" s="125"/>
      <c r="J154" s="128"/>
      <c r="K154" s="128"/>
      <c r="L154" s="128"/>
      <c r="M154" s="128"/>
      <c r="N154" s="162"/>
      <c r="O154" s="147"/>
      <c r="P154" s="127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  <c r="AV154" s="126"/>
      <c r="AW154" s="126"/>
      <c r="AX154" s="126"/>
      <c r="AY154" s="126"/>
    </row>
    <row r="155" spans="1:51" s="108" customFormat="1" ht="27" customHeight="1">
      <c r="A155" s="115">
        <v>56</v>
      </c>
      <c r="B155" s="116">
        <v>790</v>
      </c>
      <c r="C155" s="117" t="s">
        <v>62</v>
      </c>
      <c r="D155" s="117" t="s">
        <v>129</v>
      </c>
      <c r="E155" s="117" t="s">
        <v>52</v>
      </c>
      <c r="F155" s="118">
        <f>SUM(F156:F156)</f>
        <v>1</v>
      </c>
      <c r="G155" s="177"/>
      <c r="H155" s="107">
        <f>F155*G155</f>
        <v>0</v>
      </c>
      <c r="I155" s="170" t="s">
        <v>75</v>
      </c>
      <c r="J155" s="130"/>
      <c r="K155" s="134"/>
      <c r="L155" s="135"/>
      <c r="M155" s="130"/>
      <c r="N155" s="146"/>
      <c r="O155" s="126"/>
      <c r="P155" s="127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  <c r="AV155" s="126"/>
      <c r="AW155" s="126"/>
      <c r="AX155" s="126"/>
      <c r="AY155" s="126"/>
    </row>
    <row r="156" spans="1:51" s="108" customFormat="1" ht="13.5" customHeight="1">
      <c r="A156" s="119"/>
      <c r="B156" s="120"/>
      <c r="C156" s="120"/>
      <c r="D156" s="121" t="s">
        <v>53</v>
      </c>
      <c r="E156" s="122"/>
      <c r="F156" s="123">
        <v>1</v>
      </c>
      <c r="G156" s="111"/>
      <c r="H156" s="111"/>
      <c r="I156" s="125"/>
      <c r="J156" s="128"/>
      <c r="K156" s="128"/>
      <c r="L156" s="128"/>
      <c r="M156" s="128"/>
      <c r="N156" s="162"/>
      <c r="O156" s="126"/>
      <c r="P156" s="127"/>
      <c r="Q156" s="126"/>
      <c r="R156" s="126"/>
      <c r="S156" s="126"/>
      <c r="T156" s="126"/>
      <c r="U156" s="126"/>
      <c r="V156" s="126"/>
      <c r="W156" s="126"/>
      <c r="X156" s="126"/>
      <c r="Y156" s="147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26"/>
      <c r="AX156" s="126"/>
      <c r="AY156" s="126"/>
    </row>
    <row r="157" spans="1:51" s="108" customFormat="1" ht="13.5" customHeight="1">
      <c r="A157" s="115">
        <v>57</v>
      </c>
      <c r="B157" s="116">
        <v>790</v>
      </c>
      <c r="C157" s="117" t="s">
        <v>78</v>
      </c>
      <c r="D157" s="117" t="s">
        <v>63</v>
      </c>
      <c r="E157" s="117" t="s">
        <v>6</v>
      </c>
      <c r="F157" s="118">
        <v>1.82</v>
      </c>
      <c r="G157" s="177"/>
      <c r="H157" s="107">
        <f>F157*G157</f>
        <v>0</v>
      </c>
      <c r="I157" s="170" t="s">
        <v>75</v>
      </c>
      <c r="J157" s="130"/>
      <c r="K157" s="130"/>
      <c r="L157" s="130"/>
      <c r="M157" s="130"/>
      <c r="N157" s="146"/>
      <c r="O157" s="126"/>
      <c r="P157" s="127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6"/>
      <c r="AW157" s="126"/>
      <c r="AX157" s="126"/>
      <c r="AY157" s="126"/>
    </row>
    <row r="158" spans="1:51" s="108" customFormat="1" ht="13.5" customHeight="1">
      <c r="A158" s="115">
        <v>58</v>
      </c>
      <c r="B158" s="116" t="s">
        <v>76</v>
      </c>
      <c r="C158" s="117" t="s">
        <v>64</v>
      </c>
      <c r="D158" s="117" t="s">
        <v>65</v>
      </c>
      <c r="E158" s="117" t="s">
        <v>66</v>
      </c>
      <c r="F158" s="118">
        <f>F159</f>
        <v>45</v>
      </c>
      <c r="G158" s="177"/>
      <c r="H158" s="107">
        <f>F158*G158</f>
        <v>0</v>
      </c>
      <c r="I158" s="170" t="s">
        <v>77</v>
      </c>
      <c r="J158" s="130"/>
      <c r="K158" s="130"/>
      <c r="L158" s="130"/>
      <c r="M158" s="130"/>
      <c r="N158" s="164"/>
      <c r="O158" s="126"/>
      <c r="P158" s="127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  <c r="AU158" s="126"/>
      <c r="AV158" s="126"/>
      <c r="AW158" s="126"/>
      <c r="AX158" s="126"/>
      <c r="AY158" s="126"/>
    </row>
    <row r="159" spans="1:51" s="108" customFormat="1" ht="13.5" customHeight="1">
      <c r="A159" s="119"/>
      <c r="B159" s="120"/>
      <c r="C159" s="120"/>
      <c r="D159" s="121" t="s">
        <v>67</v>
      </c>
      <c r="E159" s="122"/>
      <c r="F159" s="123">
        <v>45</v>
      </c>
      <c r="G159" s="124"/>
      <c r="H159" s="111"/>
      <c r="I159" s="125"/>
      <c r="J159" s="128"/>
      <c r="K159" s="128"/>
      <c r="L159" s="128"/>
      <c r="M159" s="128"/>
      <c r="N159" s="126"/>
      <c r="O159" s="126"/>
      <c r="P159" s="127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  <c r="AV159" s="126"/>
      <c r="AW159" s="126"/>
      <c r="AX159" s="126"/>
      <c r="AY159" s="126"/>
    </row>
    <row r="160" spans="1:51" s="108" customFormat="1" ht="13.5" customHeight="1">
      <c r="A160" s="119"/>
      <c r="B160" s="120"/>
      <c r="C160" s="120"/>
      <c r="D160" s="121" t="s">
        <v>68</v>
      </c>
      <c r="E160" s="122"/>
      <c r="F160" s="123"/>
      <c r="G160" s="111"/>
      <c r="H160" s="111"/>
      <c r="I160" s="125"/>
      <c r="J160" s="128"/>
      <c r="K160" s="128"/>
      <c r="L160" s="128"/>
      <c r="M160" s="128"/>
      <c r="N160" s="126"/>
      <c r="O160" s="126"/>
      <c r="P160" s="127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  <c r="AV160" s="126"/>
      <c r="AW160" s="126"/>
      <c r="AX160" s="126"/>
      <c r="AY160" s="126"/>
    </row>
    <row r="161" spans="1:51" s="76" customFormat="1" ht="21" customHeight="1">
      <c r="A161" s="87"/>
      <c r="B161" s="88"/>
      <c r="C161" s="88"/>
      <c r="D161" s="88" t="s">
        <v>13</v>
      </c>
      <c r="E161" s="88"/>
      <c r="F161" s="89"/>
      <c r="G161" s="90"/>
      <c r="H161" s="90">
        <f>H8</f>
        <v>0</v>
      </c>
      <c r="J161" s="137"/>
      <c r="K161" s="137"/>
      <c r="L161" s="137"/>
      <c r="M161" s="137"/>
      <c r="N161" s="165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</row>
    <row r="163" spans="1:51" ht="13.5" customHeight="1">
      <c r="A163" s="202" t="s">
        <v>69</v>
      </c>
      <c r="B163" s="203"/>
      <c r="C163" s="204"/>
      <c r="D163" s="95" t="s">
        <v>70</v>
      </c>
      <c r="E163" s="96"/>
      <c r="F163" s="97"/>
      <c r="G163" s="98"/>
      <c r="H163" s="99">
        <f>H161</f>
        <v>0</v>
      </c>
    </row>
    <row r="165" spans="1:51">
      <c r="A165" s="100" t="s">
        <v>15</v>
      </c>
      <c r="B165" s="101"/>
      <c r="C165" s="100"/>
      <c r="D165" s="100"/>
      <c r="E165" s="100"/>
      <c r="F165" s="100"/>
      <c r="G165" s="100"/>
      <c r="H165" s="100"/>
      <c r="I165" s="102"/>
      <c r="J165" s="166"/>
      <c r="K165" s="166"/>
      <c r="L165" s="166"/>
      <c r="M165" s="166"/>
    </row>
    <row r="166" spans="1:51" ht="27" customHeight="1">
      <c r="A166" s="205" t="s">
        <v>71</v>
      </c>
      <c r="B166" s="206"/>
      <c r="C166" s="206"/>
      <c r="D166" s="206"/>
      <c r="E166" s="206"/>
      <c r="F166" s="206"/>
      <c r="G166" s="206"/>
      <c r="H166" s="100"/>
      <c r="I166" s="103"/>
      <c r="J166" s="167"/>
      <c r="K166" s="167"/>
      <c r="L166" s="167"/>
      <c r="M166" s="167"/>
    </row>
    <row r="167" spans="1:51" ht="90" customHeight="1">
      <c r="A167" s="200" t="s">
        <v>72</v>
      </c>
      <c r="B167" s="207"/>
      <c r="C167" s="207"/>
      <c r="D167" s="207"/>
      <c r="E167" s="207"/>
      <c r="F167" s="207"/>
      <c r="G167" s="207"/>
      <c r="H167" s="100"/>
      <c r="I167" s="100"/>
      <c r="J167" s="168"/>
      <c r="K167" s="168"/>
      <c r="L167" s="168"/>
      <c r="M167" s="168"/>
    </row>
    <row r="168" spans="1:51">
      <c r="A168" s="200" t="s">
        <v>73</v>
      </c>
      <c r="B168" s="201"/>
      <c r="C168" s="201"/>
      <c r="D168" s="201"/>
      <c r="E168" s="201"/>
      <c r="F168" s="201"/>
      <c r="G168" s="201"/>
      <c r="H168" s="104"/>
      <c r="I168" s="104"/>
      <c r="J168" s="169"/>
      <c r="K168" s="169"/>
      <c r="L168" s="169"/>
      <c r="M168" s="169"/>
    </row>
    <row r="169" spans="1:51">
      <c r="A169" s="200" t="s">
        <v>74</v>
      </c>
      <c r="B169" s="201"/>
      <c r="C169" s="201"/>
      <c r="D169" s="201"/>
      <c r="E169" s="201"/>
      <c r="F169" s="201"/>
      <c r="G169" s="201"/>
      <c r="H169" s="104"/>
      <c r="I169" s="104"/>
      <c r="J169" s="169"/>
      <c r="K169" s="169"/>
      <c r="L169" s="169"/>
      <c r="M169" s="169"/>
    </row>
    <row r="170" spans="1:51">
      <c r="A170" s="105"/>
      <c r="B170" s="106"/>
      <c r="C170" s="106"/>
      <c r="D170" s="106"/>
      <c r="E170" s="106"/>
      <c r="F170" s="106"/>
      <c r="G170" s="106"/>
      <c r="H170" s="104"/>
      <c r="I170" s="104"/>
      <c r="J170" s="169"/>
      <c r="K170" s="169"/>
      <c r="L170" s="169"/>
      <c r="M170" s="169"/>
    </row>
  </sheetData>
  <mergeCells count="6">
    <mergeCell ref="A2:I2"/>
    <mergeCell ref="A169:G169"/>
    <mergeCell ref="A163:C163"/>
    <mergeCell ref="A166:G166"/>
    <mergeCell ref="A167:G167"/>
    <mergeCell ref="A168:G168"/>
  </mergeCells>
  <printOptions horizontalCentered="1"/>
  <pageMargins left="0.39370078740157483" right="0.39370078740157483" top="0.78740157480314965" bottom="0.6692913385826772" header="0.31496062992125984" footer="0.31496062992125984"/>
  <pageSetup paperSize="9" scale="10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13</vt:i4>
      </vt:variant>
    </vt:vector>
  </HeadingPairs>
  <TitlesOfParts>
    <vt:vector size="15" baseType="lpstr">
      <vt:lpstr>KL</vt:lpstr>
      <vt:lpstr>D.1.4.9.c.01 VNITŘNÍ VYBAVENÍ</vt:lpstr>
      <vt:lpstr>KL!CelkemObjekty</vt:lpstr>
      <vt:lpstr>KL!dadresa</vt:lpstr>
      <vt:lpstr>KL!NazevObjektu</vt:lpstr>
      <vt:lpstr>KL!NazevStavby</vt:lpstr>
      <vt:lpstr>KL!Objednatel</vt:lpstr>
      <vt:lpstr>KL!Objekt</vt:lpstr>
      <vt:lpstr>KL!onazev</vt:lpstr>
      <vt:lpstr>'D.1.4.9.c.01 VNITŘNÍ VYBAVENÍ'!Print_Area</vt:lpstr>
      <vt:lpstr>KL!Print_Area</vt:lpstr>
      <vt:lpstr>KL!SazbaDPH1</vt:lpstr>
      <vt:lpstr>KL!SazbaDPH2</vt:lpstr>
      <vt:lpstr>KL!StavbaCelkem</vt:lpstr>
      <vt:lpstr>KL!Zhotovitel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</dc:creator>
  <cp:lastModifiedBy>Kurečka Petr</cp:lastModifiedBy>
  <cp:lastPrinted>2022-06-08T05:43:07Z</cp:lastPrinted>
  <dcterms:created xsi:type="dcterms:W3CDTF">2012-02-04T08:37:17Z</dcterms:created>
  <dcterms:modified xsi:type="dcterms:W3CDTF">2022-06-13T10:05:28Z</dcterms:modified>
</cp:coreProperties>
</file>