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65416" yWindow="65416" windowWidth="29040" windowHeight="15840" activeTab="0"/>
  </bookViews>
  <sheets>
    <sheet name="Minimální odebrané množství" sheetId="1" r:id="rId1"/>
    <sheet name="Maximální odebrané množství" sheetId="3" r:id="rId2"/>
    <sheet name="Souhrn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<sst xmlns="http://schemas.openxmlformats.org/spreadsheetml/2006/main" count="522" uniqueCount="163">
  <si>
    <t>Specifikace</t>
  </si>
  <si>
    <t>Položka</t>
  </si>
  <si>
    <t>Procesor</t>
  </si>
  <si>
    <t>Pevný disk</t>
  </si>
  <si>
    <t xml:space="preserve">Pevný disk II. </t>
  </si>
  <si>
    <t>Operační paměť</t>
  </si>
  <si>
    <t>Grafická karta</t>
  </si>
  <si>
    <t>Síťová karta</t>
  </si>
  <si>
    <t>Zvuková karta</t>
  </si>
  <si>
    <t>Vstupní a výstupní porty</t>
  </si>
  <si>
    <t>Optická mechanika</t>
  </si>
  <si>
    <t>Klávesnice</t>
  </si>
  <si>
    <t>Myš</t>
  </si>
  <si>
    <t>Operační systém</t>
  </si>
  <si>
    <t xml:space="preserve"> Microsoft Windows 10, CZ, předinstalovaný na pevném disku</t>
  </si>
  <si>
    <t>Provedení chassis</t>
  </si>
  <si>
    <t>Kancelářská stanice - Mini tower</t>
  </si>
  <si>
    <t>Integrovaná s rychlostí 10/100/1000 Mbit/s, RJ45, PXE, Wake on LAN, podpora standardu 802.1x</t>
  </si>
  <si>
    <t>Integrovaná, podpora výstupu na dva monitory</t>
  </si>
  <si>
    <t>Integrovaná</t>
  </si>
  <si>
    <t>drátová USB CZ/US, včetně numerické části - min. 101 kláves, kompatibilní se základní sestavou</t>
  </si>
  <si>
    <t>drátová USB Optická s kolečkem, kompatibilní se základní sestavou</t>
  </si>
  <si>
    <t>Kancelářský notebook - 14"</t>
  </si>
  <si>
    <t>Monitor</t>
  </si>
  <si>
    <t>Bezdrátová síťová karta</t>
  </si>
  <si>
    <t>Vestavěná technologie</t>
  </si>
  <si>
    <t>Hmotnost</t>
  </si>
  <si>
    <t>Zdroj</t>
  </si>
  <si>
    <t>Přístup k HW komponentám</t>
  </si>
  <si>
    <t>BIOS Management</t>
  </si>
  <si>
    <t>LCD monitor - 24"</t>
  </si>
  <si>
    <t>Displej</t>
  </si>
  <si>
    <t>Provedení</t>
  </si>
  <si>
    <t>Kancelářská stanice - All - In - One</t>
  </si>
  <si>
    <t>LCD monitor - 27"</t>
  </si>
  <si>
    <t>Parametr</t>
  </si>
  <si>
    <t>Zabezpečení</t>
  </si>
  <si>
    <t>Ostatní</t>
  </si>
  <si>
    <t xml:space="preserve"> bezrámečkový monitor 14" s rozlišením 1920 x1080, technologie IPS, matný s integrovanou webovou  kamerou a s integrovanou bezpečnostní krytkou, mikrofonem</t>
  </si>
  <si>
    <t>Baterie</t>
  </si>
  <si>
    <t>ne</t>
  </si>
  <si>
    <t>velikost 23,8"- 24", rozlišení displeje minimálně 1920 x 1080 bodů, poměr stran 16:9, obnovovací frekvence při zvoleném rozlišení 1920 x 1080 bodů minimálně 60Hz, IPS technologie, matné provedení displeje bez funkce dotykového ovládání, podsvícení displeje typu WLED, úzký rámeček,FHD webová kamera s s rozlišením min. 2MP s mechanickým zaslepením</t>
  </si>
  <si>
    <t>Číslo položky</t>
  </si>
  <si>
    <t>Maximální cena za kus v Kč bez DPH</t>
  </si>
  <si>
    <t>Název nabízeného plnění</t>
  </si>
  <si>
    <t>Nabízená cena za kus v Kč bez DPH</t>
  </si>
  <si>
    <t>Cena celkem v Kč bez DPH</t>
  </si>
  <si>
    <t>x</t>
  </si>
  <si>
    <t>Minimální odebrané množství v kusech</t>
  </si>
  <si>
    <t>Záruční doba</t>
  </si>
  <si>
    <t>R3DOCK</t>
  </si>
  <si>
    <t>R4</t>
  </si>
  <si>
    <t>R5</t>
  </si>
  <si>
    <t>Dokovací stanice</t>
  </si>
  <si>
    <t>R1a</t>
  </si>
  <si>
    <t>R1b</t>
  </si>
  <si>
    <t>Kancelářská stanice - Mini tower - varianta 2</t>
  </si>
  <si>
    <t>R3b</t>
  </si>
  <si>
    <t>volná pozice a SATA port pro druhý disk</t>
  </si>
  <si>
    <t>Microsoft Windows 10, CZ, předinstalovaný na pevném disku</t>
  </si>
  <si>
    <t>32 GB, DDR4</t>
  </si>
  <si>
    <t>Min. 1TB SSD PCIe NVMe</t>
  </si>
  <si>
    <t xml:space="preserve"> Integrovaná</t>
  </si>
  <si>
    <t xml:space="preserve"> drátová USB Optická s kolečkem, kompatibilní se základní sestavou</t>
  </si>
  <si>
    <t xml:space="preserve"> Min. TPM 2.0</t>
  </si>
  <si>
    <t xml:space="preserve"> Beznářaďová demontáž hlavních komponent</t>
  </si>
  <si>
    <t xml:space="preserve"> Lokální a vzdálená možnost BIOS flash update včetně nastavení BIOS při nefunkčním operačním systému</t>
  </si>
  <si>
    <t>Min. 500 GB SSD PCIe NVMe</t>
  </si>
  <si>
    <t xml:space="preserve"> Integrovaná s rychlostí 10/100/1000 Mbit/s, RJ45, PXE, Wake on LAN, podpora standardu 802.1x</t>
  </si>
  <si>
    <t xml:space="preserve"> ne</t>
  </si>
  <si>
    <t xml:space="preserve"> česká, podsvícená,</t>
  </si>
  <si>
    <t>Odolná konstrukce s použitím pevných materiálů, např. kov nebo uhlíková vlákna či slitina hořčíku, zvýšená odolnost podle  testu MIL-STD 810G; dokovací konektor USB-C, kompatibilní s dokovací stanicí originálního příslušenství výrobce dotyčného notebooku; dokovací stanice musí umožnit notebook vypnout/zapnout pomocí vyzrcadleného tlačítka ON/OFF a notebook musí být dokovacím konektorem napájen; ne USB replikátor portů</t>
  </si>
  <si>
    <t>Kancelářský notebook - 14" - varianta 2</t>
  </si>
  <si>
    <t>R2a</t>
  </si>
  <si>
    <t>R3a</t>
  </si>
  <si>
    <t>CPU o výkonu min. 20000 bodů dle Passmark CPU Mark (www.cpubenchmark.net) v overall rating a min. 3500 v single thread rating</t>
  </si>
  <si>
    <t>Certifikace</t>
  </si>
  <si>
    <t>EPEAT min. Silver, Energy Star</t>
  </si>
  <si>
    <t>8GB (1x8) s možností rozšíření až na 64 GB, 1  slot volný, DDR4</t>
  </si>
  <si>
    <t>Integrovaná, podpora výstupu na 4 monitory</t>
  </si>
  <si>
    <t>min. 8x USB z toho min.4 x USB 3.2, min.3 x digitální výstup, z toho min.2x DP a 1 x HDMI, 1 x RJ-45</t>
  </si>
  <si>
    <t>dedikovaný hardwarový TPM 2.0 čip s certifikací TCG, otvor na uzamčení skříně lankem, přepínač pro případ neoprávněného vniknutí do šasi</t>
  </si>
  <si>
    <t>min.6 x USB 3.2, z toho min 5x USB 3.2 Gen1 Typu A a 1x USB 3.1 typu C (redukce ani USB hub nejsou povoleny) min.2 x digitální výstup DP 1.4 a HDMI 2.0, min.1 x digitální vstup HDMI, 1 x RJ-45</t>
  </si>
  <si>
    <t>dedikovaný hardwarový TPM 2.0 čip s certifikací TCG, otvor na uzamčení skříně lankem,  přepínač pro případ neoprávněného vniknutí do šasi</t>
  </si>
  <si>
    <t>dedikovaný hardwarový TPM 2.0 čip s certifikací TCG; lokální nebo vzdálená možnost BIOS flash update; vzdálená správa pomocí nástrojů výrobce PC nebo pomocí balíčku do nástroje Microsoft System Center Configuration Manager umožňující vzdálené zaheslování a update BIOSu a vzdáleně povolit či zakázat jednotlivé USB porty, licence nástrojů pro vzdálenou správu nebo balíčku do MS SCCM součástí dodávky PC.</t>
  </si>
  <si>
    <t>CPU o výkonu min.13000 bodů dle Passmark CPU Mark (www.cpubenchmark.net) v overall rating a min. 3200 v single thread rating</t>
  </si>
  <si>
    <t xml:space="preserve"> integrovaná, podpora výstupu na čtyři monitory</t>
  </si>
  <si>
    <t xml:space="preserve"> Wi-fi 802.11ax, Bluetooth min.verze 5.2</t>
  </si>
  <si>
    <t>Min. 4 x USB, z toho min. 2x USB 3.2 Gen 1 Typ-A a 2 x Thunderbolt 4 (redukce ani USB hub nejsou povoleny), 1 x interní čtečka paměťových karet SD/microSD, Min. 1x digitální video výstup (DP 1.4 nebo HDMI 2.0 ), 1 x RJ 45</t>
  </si>
  <si>
    <t>funkce rychlonabíjení (za hodinu více než 80%, za 2,5 hodiny plné nabití), min. 55WHr</t>
  </si>
  <si>
    <t xml:space="preserve"> max. 1,5 kg</t>
  </si>
  <si>
    <t>Součástí dodávky je propojovací kabel pro přenos digitálního signálu; zdarma SW na optimalizaci práce s monitorem</t>
  </si>
  <si>
    <t>výškově stavitelný min. 150mm, vertikální a horizontální polohovatelnost, funkce pivot</t>
  </si>
  <si>
    <t>Standardní 3 roky</t>
  </si>
  <si>
    <t>23,5“ až 24", rozlišení přesně 1920x1080, WLED podsvícení, IPS panel, matný nebo antireflexní, pozorovací úhly 178°/178° (vertikálně/horizotnálně), jas min. 250 cd/m2, panel s technologii, která redukuje modré světelné spektrum vyzařující z monitoru a zároveň zachovává věrné barevné provedení bez nežádoucího žlutého zabarvení (LBL)</t>
  </si>
  <si>
    <t xml:space="preserve"> min. 4x USB 3.0+, min. 1x DisplayPort 1.2+, min. 1x HDMI 1.4+</t>
  </si>
  <si>
    <t>27", rozlišení min.2560x1440 na 60 Hz, WLED podsvícení, IPS panel, matný nebo antireflexní, pozorovací úhly 178°/178° (vertikálně/horizotnálně), jas min. 350 cd/m2,  panel s technologii, která redukuje modré světelné spektrum vyzařující z monitoru a zároveň zachovává věrné barevné provedení bez nežádoucího žlutého zabarvení (LBL)</t>
  </si>
  <si>
    <t>barevně označené buňky vyplní dodavatel</t>
  </si>
  <si>
    <t>Maximální odebrané množství v kusech</t>
  </si>
  <si>
    <t>M1</t>
  </si>
  <si>
    <t>CPU o výkonu min.46 000 bodů dle Passmark CPU Mark (www.cpubenchmark.net) v overall rating a min. 3400 v single thread rating</t>
  </si>
  <si>
    <t>Min. 512 GB SSD PCIe NVMe</t>
  </si>
  <si>
    <t>Pevný disk II.</t>
  </si>
  <si>
    <t>4TB NVME SSD</t>
  </si>
  <si>
    <t>Min. 128GB, DDR4</t>
  </si>
  <si>
    <t>podpora výstupu na dva monitory s rozlišením 3840 x 2160 bodů</t>
  </si>
  <si>
    <t>Ne</t>
  </si>
  <si>
    <t>min. 1x Thunderbolt 3, min.4 x USB 3.1, min.3 x digitální výstup, z toho min. 2 x HDMI nebo 2x DP, 1 x RJ-45</t>
  </si>
  <si>
    <t>TPM 2.0 kompatibliní s Windows 11</t>
  </si>
  <si>
    <t>Workstation - Midi Tower, Tower</t>
  </si>
  <si>
    <t>Záruka</t>
  </si>
  <si>
    <t>M2</t>
  </si>
  <si>
    <t>Min. 2000 GB SSD NVMe</t>
  </si>
  <si>
    <t>8 TB HDD</t>
  </si>
  <si>
    <t>Min. 64GB, DDR4</t>
  </si>
  <si>
    <t>dedikovaná PCIE, min 10GB paměti, výkon 24000 bodů G3D Mark a 950 bodů v G2D Mark (www.https://www.videocardbenchmark.net/), Podpora DX12 a OpenGL 4.6, podpora výstupu na dva monitory s rozlišením 3840 x 2160 bodů</t>
  </si>
  <si>
    <t>min.4 x USB 3.1, min.3 x digitální výstup, z toho min. 2 x HDMI nebo 2x DP, 1 x RJ-45</t>
  </si>
  <si>
    <t>M3</t>
  </si>
  <si>
    <t>2x dedikovaná PCIE, min 10GB paměti, výkon 24000 bodů G3D Mark a 950 bodů v G2D Mark (www.https://www.videocardbenchmark.net/), Podpora DX12 a OpenGL 4.6, podpora výstupu na dva monitory s rozlišením 3840 x 2160 bodů</t>
  </si>
  <si>
    <t>min.4 x USB 3.1, 1 x RJ-45</t>
  </si>
  <si>
    <t>M4</t>
  </si>
  <si>
    <t>Notebook - RHB</t>
  </si>
  <si>
    <t>CPU o výkonu min.11000 bodů dle Passmark CPU Mark (www.cpubenchmark.net) v overall rating a min. 3200 v single thread rating</t>
  </si>
  <si>
    <t xml:space="preserve"> Min. 8GB, DDR4 (1x8)</t>
  </si>
  <si>
    <t xml:space="preserve"> integrovaná, podpora výstupu na dva monitory</t>
  </si>
  <si>
    <t xml:space="preserve"> bezrámečkový monitor 16"-17" s rozlišením min. 1920 x1080, IPS nebo VA, matný s integrovanou webovou  kamerou a s integrovanou bezpečnostní krytkou, mikrofonem</t>
  </si>
  <si>
    <t xml:space="preserve"> Wi-fi 802.11a/b/g/n/ac, Bluetooth min.verze 5.0</t>
  </si>
  <si>
    <t>min. 3 x USB 3.1 , z toho min 2x USB 3.1 Gen1 Typu A a 1x USB 3.1 typu C (redukce ani USB hub nejsou povoleny), Min. 1x digitální video výstup (DP nebo HDMI), 1 x RJ 45</t>
  </si>
  <si>
    <t xml:space="preserve"> max. 2,5 kg</t>
  </si>
  <si>
    <t>minimálně 90W</t>
  </si>
  <si>
    <t>min. 60WHr</t>
  </si>
  <si>
    <t>2 roky</t>
  </si>
  <si>
    <t>M5</t>
  </si>
  <si>
    <t>43", rozlišení min.3840x2160 na 60 Hz, WLED podsvícení, IPS nebo VA panel , matný nebo antireflexní, pozorovací úhly 178°/178° (vertikálně/horizotnálně), jas min. 300 cd/m2, statický kontratstní poměr min 5000:1,  panel s technologii, která redukuje modré světelné spektrum vyzařující z monitoru, podpora HDR10, podpora Flicker-free</t>
  </si>
  <si>
    <t xml:space="preserve"> min. 3x USB 2.0, min. 1x HDMI 2.0+</t>
  </si>
  <si>
    <t>Součástí dodávky je propojovací kabel pro přenos digitálního signálu</t>
  </si>
  <si>
    <t>možnost montáže na stěnu pomocí VESA držáku</t>
  </si>
  <si>
    <t>Min. 8GB, DDR4 (1x8), možností rozšíření až na 64 GB; celkem 2 paměťové sloty</t>
  </si>
  <si>
    <t>bezrámečkový monitor 14" s rozlišením 1920 x1080, technologie IPS, matný s integrovanou webovou  kamerou a s integrovanou bezpečnostní krytkou, mikrofonem</t>
  </si>
  <si>
    <t>integrovaná, podpora výstupu na čtyři monitory</t>
  </si>
  <si>
    <t>Wi-fi 802.11ax, Bluetooth min.verze 5.2</t>
  </si>
  <si>
    <t>Nabídková cena za dodání MINIMÁLNÍHO předpokládaného počtu ICT vybavení</t>
  </si>
  <si>
    <t>Nabídková cena za dodání MAXIMÁLNÍHO předpokládaného počtu ICT vybavení</t>
  </si>
  <si>
    <t>CELKOVÁ NABÍDKOVÁ CENA</t>
  </si>
  <si>
    <t>Nabídková cena 
v Kč bez DPH</t>
  </si>
  <si>
    <t>Nabídková cena za dodání MINIMÁLNÍHO předpokládaného počtu ICT vybavení v Kč bez DPH</t>
  </si>
  <si>
    <t>Nabídková cena za dodání MAXIMÁLNÍHO předpokládaného počtu ICT vybavení v Kč bez DPH</t>
  </si>
  <si>
    <t>Výkonná pracovní stanice - Irvvin</t>
  </si>
  <si>
    <t>Výkonná pracovní stanice - CPMV</t>
  </si>
  <si>
    <t>Výkonná pracovní stanice - Anatomie</t>
  </si>
  <si>
    <t>LCD monitor - Anatomie</t>
  </si>
  <si>
    <t>Příloha č. 4 DZŘ - Specifikace předmětu plnění; Předloha pro zpracování ceny plnění</t>
  </si>
  <si>
    <t>Veřejná zakázka s názvem: "LF HK - Rámcová dohoda na vybavení ICT"</t>
  </si>
  <si>
    <t>Označení plnění</t>
  </si>
  <si>
    <t>SW zdarma ke stažení na webových stránkách výrobce, dostupný po celou dobu záruky počítače, umožňující automatický update ovladačů, firmware  a podporu nastavení všech funkčních možností v BIOSu, diagnostiku jednotlivých komponent, podporu integrace vzdálené správy do MS SCCM (možnost stažení jdenoho kompletního balíku ovladačů)</t>
  </si>
  <si>
    <t>5 Let s opravou do druhého dne v místě zadavatele (NBD),  dokončená oprava PC, klávesnice a myši nejpozději následující pracovní den po nahlášení závady, oprava monitoru, klávesnice a myši výměnným způsobem. Prodloužená Záruční doba nad 12 měsíců bude poskytnuta  výrobcem (případně jeho servisním partnerem) nebo dodavatelem  zařízení a musí být ověřitelná na veřejně přístupném webu výrobce, servisního partnera nebo dodavatele. Možnost sledování servisních reportů prostřednictvím Internetu. Podpora poskytovaná prostřednictvím telefonní linky musí být dostupná v pracovní dny minimálně v době od 9:00 do 14:00 hod. Podpora prostřednictvím Internetu musí umožňovat stahování ovladačů a manuálů z internetu adresně pro konkrétní zadané sériové číslo zařízení.</t>
  </si>
  <si>
    <t>Mini Tower s objemem maximálně do 16 litrů</t>
  </si>
  <si>
    <t>účinnost alespoň 85%</t>
  </si>
  <si>
    <t>All In One (základní deska počítače a displej je integrován v jedné počítačové skříni a tvoří jeden neoddělitelný celek), výškově nastavitelný, otočný(pivot), naklápěcí, standard VESA</t>
  </si>
  <si>
    <t xml:space="preserve"> integrovaný v šasi, splňující normu EnergyStar</t>
  </si>
  <si>
    <t>USB-C</t>
  </si>
  <si>
    <t>Dokovací stanice musí umožňovat dobíjení notebooku, podpora Wake on Dock, Wake on LAN/WAN, PXE Boot, MAC passthrough, možnost vypnutí portů, podpora Expresního nabíjení baterie alespoň na 80% během 1 hodiny; Záruční doba min. 5 let, výměna vadného zařízení do druhého pracovního dne; vlastní identifikační sériové číslo; min. 5 x USB 3.1 a z toho min. 2 x USB-C, 1 x RJ45, 3 x digitální výstup (min. 2 x DP); zdroj min. 130W; připojení až 2 x QHD na 60Hz nebo 1 x 4K na 60 Hz</t>
  </si>
  <si>
    <t>min. 3 roky s opravou do 5 pracovních dní,  dokončená oprava PC, klávesnice a myši nejpozději následující pracovní den po nahlášení závady; oprava klávesnice a myši výměnným způsobem.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</si>
</sst>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Times New Roman"/>
      <family val="1"/>
    </font>
    <font>
      <sz val="9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/>
      <right/>
      <top/>
      <bottom style="thin">
        <color rgb="FF000000"/>
      </bottom>
    </border>
    <border>
      <left style="medium">
        <color rgb="FF000000"/>
      </left>
      <right style="thin"/>
      <top style="thin"/>
      <bottom style="thin"/>
    </border>
    <border>
      <left style="thin"/>
      <right style="thin"/>
      <top style="thin">
        <color theme="5" tint="0.39998000860214233"/>
      </top>
      <bottom style="thin"/>
    </border>
    <border>
      <left style="medium">
        <color rgb="FF000000"/>
      </left>
      <right style="thin"/>
      <top style="medium">
        <color rgb="FF000000"/>
      </top>
      <bottom style="thin">
        <color rgb="FF000000"/>
      </bottom>
    </border>
    <border>
      <left/>
      <right style="thin"/>
      <top style="medium">
        <color rgb="FF000000"/>
      </top>
      <bottom style="thin">
        <color rgb="FF000000"/>
      </bottom>
    </border>
    <border>
      <left/>
      <right style="thin"/>
      <top style="medium">
        <color rgb="FF000000"/>
      </top>
      <bottom style="thin">
        <color theme="5" tint="0.39998000860214233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>
        <color rgb="FF000000"/>
      </right>
      <top style="thin">
        <color theme="5" tint="0.39998000860214233"/>
      </top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0">
      <alignment/>
      <protection/>
    </xf>
  </cellStyleXfs>
  <cellXfs count="26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7" fillId="0" borderId="0" xfId="0" applyFont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4" fillId="0" borderId="0" xfId="0" applyFont="1" applyFill="1" applyAlignment="1">
      <alignment wrapText="1"/>
    </xf>
    <xf numFmtId="0" fontId="3" fillId="0" borderId="1" xfId="0" applyFont="1" applyFill="1" applyBorder="1"/>
    <xf numFmtId="0" fontId="3" fillId="0" borderId="2" xfId="0" applyFont="1" applyFill="1" applyBorder="1"/>
    <xf numFmtId="164" fontId="3" fillId="0" borderId="3" xfId="0" applyNumberFormat="1" applyFont="1" applyFill="1" applyBorder="1"/>
    <xf numFmtId="0" fontId="2" fillId="0" borderId="0" xfId="0" applyFont="1" applyFill="1" applyBorder="1"/>
    <xf numFmtId="0" fontId="3" fillId="2" borderId="4" xfId="0" applyFont="1" applyFill="1" applyBorder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3" fillId="0" borderId="2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6" xfId="0" applyFont="1" applyFill="1" applyBorder="1"/>
    <xf numFmtId="164" fontId="6" fillId="0" borderId="3" xfId="0" applyNumberFormat="1" applyFont="1" applyFill="1" applyBorder="1"/>
    <xf numFmtId="0" fontId="6" fillId="2" borderId="0" xfId="0" applyFont="1" applyFill="1" applyBorder="1" applyAlignment="1">
      <alignment wrapText="1"/>
    </xf>
    <xf numFmtId="0" fontId="4" fillId="2" borderId="0" xfId="0" applyFont="1" applyFill="1" applyBorder="1"/>
    <xf numFmtId="0" fontId="6" fillId="2" borderId="4" xfId="0" applyFont="1" applyFill="1" applyBorder="1"/>
    <xf numFmtId="0" fontId="6" fillId="2" borderId="6" xfId="0" applyFont="1" applyFill="1" applyBorder="1"/>
    <xf numFmtId="0" fontId="6" fillId="2" borderId="5" xfId="0" applyFont="1" applyFill="1" applyBorder="1" applyAlignment="1">
      <alignment wrapText="1"/>
    </xf>
    <xf numFmtId="0" fontId="6" fillId="2" borderId="5" xfId="0" applyFont="1" applyFill="1" applyBorder="1"/>
    <xf numFmtId="0" fontId="2" fillId="2" borderId="5" xfId="0" applyFont="1" applyFill="1" applyBorder="1"/>
    <xf numFmtId="0" fontId="3" fillId="3" borderId="5" xfId="0" applyFont="1" applyFill="1" applyBorder="1"/>
    <xf numFmtId="0" fontId="4" fillId="0" borderId="1" xfId="0" applyFont="1" applyFill="1" applyBorder="1" applyAlignment="1">
      <alignment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Fill="1" applyBorder="1"/>
    <xf numFmtId="0" fontId="2" fillId="0" borderId="3" xfId="0" applyFont="1" applyFill="1" applyBorder="1" applyAlignment="1">
      <alignment horizontal="center"/>
    </xf>
    <xf numFmtId="0" fontId="6" fillId="0" borderId="6" xfId="0" applyFont="1" applyFill="1" applyBorder="1"/>
    <xf numFmtId="0" fontId="12" fillId="0" borderId="0" xfId="0" applyFont="1" applyAlignment="1">
      <alignment horizontal="center"/>
    </xf>
    <xf numFmtId="164" fontId="3" fillId="0" borderId="0" xfId="20" applyNumberFormat="1" applyFont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164" fontId="2" fillId="2" borderId="4" xfId="2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165" fontId="2" fillId="0" borderId="0" xfId="0" applyNumberFormat="1" applyFont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 wrapText="1"/>
    </xf>
    <xf numFmtId="165" fontId="2" fillId="2" borderId="5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11" xfId="0" applyNumberFormat="1" applyFont="1" applyFill="1" applyBorder="1" applyAlignment="1">
      <alignment horizontal="center" wrapText="1"/>
    </xf>
    <xf numFmtId="165" fontId="3" fillId="2" borderId="11" xfId="0" applyNumberFormat="1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Alignment="1">
      <alignment horizontal="center"/>
    </xf>
    <xf numFmtId="165" fontId="2" fillId="0" borderId="0" xfId="20" applyNumberFormat="1" applyFont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 wrapText="1"/>
    </xf>
    <xf numFmtId="165" fontId="2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 wrapText="1"/>
    </xf>
    <xf numFmtId="165" fontId="3" fillId="2" borderId="10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 wrapText="1"/>
    </xf>
    <xf numFmtId="165" fontId="10" fillId="6" borderId="13" xfId="0" applyNumberFormat="1" applyFont="1" applyFill="1" applyBorder="1" applyAlignment="1">
      <alignment horizontal="center" wrapText="1"/>
    </xf>
    <xf numFmtId="165" fontId="8" fillId="5" borderId="13" xfId="0" applyNumberFormat="1" applyFont="1" applyFill="1" applyBorder="1" applyAlignment="1">
      <alignment horizontal="center" wrapText="1"/>
    </xf>
    <xf numFmtId="165" fontId="8" fillId="5" borderId="14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wrapText="1"/>
    </xf>
    <xf numFmtId="0" fontId="3" fillId="0" borderId="0" xfId="0" applyFont="1" applyBorder="1"/>
    <xf numFmtId="0" fontId="4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3" borderId="1" xfId="0" applyFont="1" applyFill="1" applyBorder="1"/>
    <xf numFmtId="164" fontId="3" fillId="7" borderId="3" xfId="0" applyNumberFormat="1" applyFont="1" applyFill="1" applyBorder="1"/>
    <xf numFmtId="164" fontId="3" fillId="7" borderId="3" xfId="0" applyNumberFormat="1" applyFont="1" applyFill="1" applyBorder="1" applyAlignment="1">
      <alignment wrapText="1"/>
    </xf>
    <xf numFmtId="0" fontId="2" fillId="7" borderId="3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165" fontId="3" fillId="8" borderId="15" xfId="0" applyNumberFormat="1" applyFont="1" applyFill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3" borderId="0" xfId="0" applyFont="1" applyFill="1" applyAlignment="1">
      <alignment wrapText="1"/>
    </xf>
    <xf numFmtId="0" fontId="2" fillId="0" borderId="16" xfId="0" applyFont="1" applyBorder="1" applyAlignment="1">
      <alignment wrapText="1"/>
    </xf>
    <xf numFmtId="0" fontId="3" fillId="0" borderId="1" xfId="0" applyFont="1" applyFill="1" applyBorder="1"/>
    <xf numFmtId="0" fontId="6" fillId="0" borderId="1" xfId="0" applyFont="1" applyBorder="1"/>
    <xf numFmtId="0" fontId="6" fillId="0" borderId="2" xfId="0" applyFont="1" applyBorder="1"/>
    <xf numFmtId="0" fontId="6" fillId="2" borderId="5" xfId="0" applyFont="1" applyFill="1" applyBorder="1"/>
    <xf numFmtId="0" fontId="4" fillId="2" borderId="0" xfId="0" applyFont="1" applyFill="1"/>
    <xf numFmtId="0" fontId="2" fillId="0" borderId="1" xfId="0" applyFont="1" applyBorder="1" applyAlignment="1">
      <alignment wrapText="1"/>
    </xf>
    <xf numFmtId="0" fontId="3" fillId="0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3" fillId="7" borderId="17" xfId="0" applyFont="1" applyFill="1" applyBorder="1"/>
    <xf numFmtId="0" fontId="4" fillId="2" borderId="5" xfId="0" applyFont="1" applyFill="1" applyBorder="1"/>
    <xf numFmtId="0" fontId="6" fillId="2" borderId="8" xfId="0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0" borderId="2" xfId="0" applyFont="1" applyBorder="1"/>
    <xf numFmtId="0" fontId="2" fillId="3" borderId="3" xfId="0" applyFont="1" applyFill="1" applyBorder="1" applyAlignment="1">
      <alignment horizontal="center"/>
    </xf>
    <xf numFmtId="0" fontId="3" fillId="3" borderId="17" xfId="0" applyFont="1" applyFill="1" applyBorder="1"/>
    <xf numFmtId="0" fontId="3" fillId="2" borderId="18" xfId="0" applyFont="1" applyFill="1" applyBorder="1"/>
    <xf numFmtId="0" fontId="3" fillId="3" borderId="19" xfId="0" applyFont="1" applyFill="1" applyBorder="1"/>
    <xf numFmtId="0" fontId="3" fillId="3" borderId="20" xfId="0" applyFont="1" applyFill="1" applyBorder="1"/>
    <xf numFmtId="0" fontId="4" fillId="3" borderId="20" xfId="0" applyFont="1" applyFill="1" applyBorder="1" applyAlignment="1">
      <alignment wrapText="1"/>
    </xf>
    <xf numFmtId="0" fontId="2" fillId="3" borderId="20" xfId="0" applyFont="1" applyFill="1" applyBorder="1" applyAlignment="1">
      <alignment horizontal="center"/>
    </xf>
    <xf numFmtId="165" fontId="2" fillId="7" borderId="20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65" fontId="2" fillId="4" borderId="20" xfId="0" applyNumberFormat="1" applyFont="1" applyFill="1" applyBorder="1" applyAlignment="1">
      <alignment horizontal="center"/>
    </xf>
    <xf numFmtId="165" fontId="3" fillId="8" borderId="21" xfId="0" applyNumberFormat="1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165" fontId="15" fillId="0" borderId="0" xfId="0" applyNumberFormat="1" applyFont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165" fontId="10" fillId="6" borderId="5" xfId="0" applyNumberFormat="1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/>
    </xf>
    <xf numFmtId="165" fontId="2" fillId="5" borderId="5" xfId="0" applyNumberFormat="1" applyFont="1" applyFill="1" applyBorder="1" applyAlignment="1">
      <alignment horizontal="center" wrapText="1"/>
    </xf>
    <xf numFmtId="165" fontId="2" fillId="5" borderId="0" xfId="0" applyNumberFormat="1" applyFont="1" applyFill="1" applyAlignment="1">
      <alignment horizontal="center" wrapText="1"/>
    </xf>
    <xf numFmtId="0" fontId="13" fillId="0" borderId="2" xfId="0" applyFont="1" applyBorder="1"/>
    <xf numFmtId="0" fontId="13" fillId="0" borderId="1" xfId="0" applyFont="1" applyBorder="1"/>
    <xf numFmtId="0" fontId="13" fillId="0" borderId="23" xfId="0" applyFont="1" applyBorder="1"/>
    <xf numFmtId="0" fontId="4" fillId="0" borderId="23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13" fillId="4" borderId="1" xfId="0" applyFont="1" applyFill="1" applyBorder="1" applyAlignment="1">
      <alignment wrapText="1"/>
    </xf>
    <xf numFmtId="165" fontId="15" fillId="4" borderId="1" xfId="0" applyNumberFormat="1" applyFont="1" applyFill="1" applyBorder="1" applyAlignment="1">
      <alignment horizontal="center"/>
    </xf>
    <xf numFmtId="0" fontId="13" fillId="2" borderId="24" xfId="0" applyFont="1" applyFill="1" applyBorder="1"/>
    <xf numFmtId="0" fontId="13" fillId="2" borderId="25" xfId="0" applyFont="1" applyFill="1" applyBorder="1"/>
    <xf numFmtId="0" fontId="13" fillId="2" borderId="26" xfId="0" applyFont="1" applyFill="1" applyBorder="1"/>
    <xf numFmtId="0" fontId="13" fillId="0" borderId="3" xfId="0" applyFont="1" applyBorder="1"/>
    <xf numFmtId="0" fontId="3" fillId="5" borderId="22" xfId="0" applyFont="1" applyFill="1" applyBorder="1" applyAlignment="1">
      <alignment horizontal="center" wrapText="1"/>
    </xf>
    <xf numFmtId="165" fontId="10" fillId="6" borderId="22" xfId="0" applyNumberFormat="1" applyFont="1" applyFill="1" applyBorder="1" applyAlignment="1">
      <alignment horizontal="center" wrapText="1"/>
    </xf>
    <xf numFmtId="165" fontId="2" fillId="5" borderId="22" xfId="0" applyNumberFormat="1" applyFont="1" applyFill="1" applyBorder="1" applyAlignment="1">
      <alignment horizontal="center" wrapText="1"/>
    </xf>
    <xf numFmtId="165" fontId="2" fillId="5" borderId="27" xfId="0" applyNumberFormat="1" applyFont="1" applyFill="1" applyBorder="1" applyAlignment="1">
      <alignment horizontal="center" wrapText="1"/>
    </xf>
    <xf numFmtId="0" fontId="13" fillId="4" borderId="23" xfId="0" applyFont="1" applyFill="1" applyBorder="1" applyAlignment="1">
      <alignment wrapText="1"/>
    </xf>
    <xf numFmtId="165" fontId="15" fillId="4" borderId="23" xfId="0" applyNumberFormat="1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0" fontId="13" fillId="2" borderId="0" xfId="0" applyFont="1" applyFill="1"/>
    <xf numFmtId="0" fontId="13" fillId="9" borderId="28" xfId="0" applyFont="1" applyFill="1" applyBorder="1"/>
    <xf numFmtId="0" fontId="13" fillId="9" borderId="1" xfId="0" applyFont="1" applyFill="1" applyBorder="1"/>
    <xf numFmtId="0" fontId="13" fillId="9" borderId="29" xfId="0" applyFont="1" applyFill="1" applyBorder="1"/>
    <xf numFmtId="0" fontId="4" fillId="9" borderId="29" xfId="0" applyFont="1" applyFill="1" applyBorder="1" applyAlignment="1">
      <alignment wrapText="1"/>
    </xf>
    <xf numFmtId="0" fontId="15" fillId="9" borderId="1" xfId="0" applyFont="1" applyFill="1" applyBorder="1" applyAlignment="1">
      <alignment horizontal="center"/>
    </xf>
    <xf numFmtId="165" fontId="6" fillId="9" borderId="1" xfId="0" applyNumberFormat="1" applyFont="1" applyFill="1" applyBorder="1" applyAlignment="1">
      <alignment horizontal="center"/>
    </xf>
    <xf numFmtId="0" fontId="13" fillId="4" borderId="29" xfId="0" applyFont="1" applyFill="1" applyBorder="1" applyAlignment="1">
      <alignment wrapText="1"/>
    </xf>
    <xf numFmtId="165" fontId="15" fillId="4" borderId="29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wrapText="1"/>
    </xf>
    <xf numFmtId="0" fontId="13" fillId="9" borderId="20" xfId="0" applyFont="1" applyFill="1" applyBorder="1"/>
    <xf numFmtId="0" fontId="4" fillId="9" borderId="20" xfId="0" applyFont="1" applyFill="1" applyBorder="1" applyAlignment="1">
      <alignment wrapText="1"/>
    </xf>
    <xf numFmtId="0" fontId="8" fillId="5" borderId="30" xfId="0" applyFont="1" applyFill="1" applyBorder="1" applyAlignment="1">
      <alignment horizontal="center"/>
    </xf>
    <xf numFmtId="0" fontId="8" fillId="5" borderId="31" xfId="0" applyFont="1" applyFill="1" applyBorder="1" applyAlignment="1">
      <alignment horizontal="center"/>
    </xf>
    <xf numFmtId="0" fontId="8" fillId="5" borderId="31" xfId="0" applyFont="1" applyFill="1" applyBorder="1" applyAlignment="1">
      <alignment horizontal="center" wrapText="1"/>
    </xf>
    <xf numFmtId="0" fontId="8" fillId="5" borderId="32" xfId="0" applyFont="1" applyFill="1" applyBorder="1" applyAlignment="1">
      <alignment horizontal="center" wrapText="1"/>
    </xf>
    <xf numFmtId="165" fontId="10" fillId="6" borderId="31" xfId="0" applyNumberFormat="1" applyFont="1" applyFill="1" applyBorder="1" applyAlignment="1">
      <alignment horizontal="center" wrapText="1"/>
    </xf>
    <xf numFmtId="165" fontId="8" fillId="5" borderId="31" xfId="0" applyNumberFormat="1" applyFont="1" applyFill="1" applyBorder="1" applyAlignment="1">
      <alignment horizontal="center" wrapText="1"/>
    </xf>
    <xf numFmtId="165" fontId="8" fillId="5" borderId="33" xfId="0" applyNumberFormat="1" applyFont="1" applyFill="1" applyBorder="1" applyAlignment="1">
      <alignment horizontal="center" wrapText="1"/>
    </xf>
    <xf numFmtId="0" fontId="3" fillId="7" borderId="1" xfId="0" applyFont="1" applyFill="1" applyBorder="1"/>
    <xf numFmtId="0" fontId="4" fillId="7" borderId="1" xfId="0" applyFont="1" applyFill="1" applyBorder="1" applyAlignment="1">
      <alignment wrapText="1"/>
    </xf>
    <xf numFmtId="0" fontId="3" fillId="7" borderId="2" xfId="0" applyFont="1" applyFill="1" applyBorder="1"/>
    <xf numFmtId="0" fontId="4" fillId="7" borderId="16" xfId="0" applyFont="1" applyFill="1" applyBorder="1" applyAlignment="1">
      <alignment wrapText="1"/>
    </xf>
    <xf numFmtId="0" fontId="3" fillId="7" borderId="2" xfId="0" applyFont="1" applyFill="1" applyBorder="1"/>
    <xf numFmtId="0" fontId="3" fillId="0" borderId="2" xfId="0" applyFont="1" applyBorder="1"/>
    <xf numFmtId="0" fontId="3" fillId="7" borderId="1" xfId="0" applyFont="1" applyFill="1" applyBorder="1"/>
    <xf numFmtId="165" fontId="4" fillId="2" borderId="34" xfId="0" applyNumberFormat="1" applyFont="1" applyFill="1" applyBorder="1" applyAlignment="1">
      <alignment horizontal="center"/>
    </xf>
    <xf numFmtId="0" fontId="17" fillId="0" borderId="0" xfId="0" applyFont="1"/>
    <xf numFmtId="0" fontId="20" fillId="0" borderId="0" xfId="0" applyFont="1"/>
    <xf numFmtId="165" fontId="14" fillId="10" borderId="35" xfId="0" applyNumberFormat="1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44" fontId="0" fillId="0" borderId="23" xfId="20" applyFont="1" applyBorder="1" applyAlignment="1">
      <alignment horizontal="center" vertical="center"/>
    </xf>
    <xf numFmtId="44" fontId="0" fillId="0" borderId="3" xfId="2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44" fontId="16" fillId="10" borderId="36" xfId="20" applyFont="1" applyFill="1" applyBorder="1" applyAlignment="1">
      <alignment vertical="center"/>
    </xf>
    <xf numFmtId="0" fontId="14" fillId="0" borderId="16" xfId="0" applyFont="1" applyBorder="1"/>
    <xf numFmtId="0" fontId="2" fillId="0" borderId="2" xfId="0" applyFont="1" applyBorder="1"/>
    <xf numFmtId="0" fontId="13" fillId="4" borderId="16" xfId="0" applyFont="1" applyFill="1" applyBorder="1" applyAlignment="1">
      <alignment wrapText="1"/>
    </xf>
    <xf numFmtId="0" fontId="14" fillId="0" borderId="1" xfId="0" applyFont="1" applyBorder="1"/>
    <xf numFmtId="165" fontId="13" fillId="0" borderId="1" xfId="0" applyNumberFormat="1" applyFont="1" applyBorder="1" applyAlignment="1">
      <alignment horizontal="center"/>
    </xf>
    <xf numFmtId="165" fontId="13" fillId="0" borderId="9" xfId="0" applyNumberFormat="1" applyFont="1" applyBorder="1" applyAlignment="1">
      <alignment horizontal="center"/>
    </xf>
    <xf numFmtId="165" fontId="13" fillId="9" borderId="37" xfId="0" applyNumberFormat="1" applyFont="1" applyFill="1" applyBorder="1" applyAlignment="1">
      <alignment horizontal="center"/>
    </xf>
    <xf numFmtId="0" fontId="4" fillId="2" borderId="38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3" fillId="2" borderId="18" xfId="0" applyFont="1" applyFill="1" applyBorder="1" applyAlignment="1">
      <alignment wrapText="1"/>
    </xf>
    <xf numFmtId="165" fontId="14" fillId="0" borderId="39" xfId="0" applyNumberFormat="1" applyFont="1" applyBorder="1" applyAlignment="1">
      <alignment horizontal="center" vertical="center"/>
    </xf>
    <xf numFmtId="165" fontId="14" fillId="0" borderId="40" xfId="0" applyNumberFormat="1" applyFont="1" applyBorder="1" applyAlignment="1">
      <alignment horizontal="center" vertical="center"/>
    </xf>
    <xf numFmtId="165" fontId="14" fillId="0" borderId="35" xfId="0" applyNumberFormat="1" applyFont="1" applyBorder="1" applyAlignment="1">
      <alignment horizontal="center" vertical="center"/>
    </xf>
    <xf numFmtId="0" fontId="3" fillId="2" borderId="4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44" xfId="0" applyFont="1" applyFill="1" applyBorder="1" applyAlignment="1">
      <alignment horizontal="center" wrapText="1"/>
    </xf>
    <xf numFmtId="0" fontId="4" fillId="2" borderId="45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horizontal="center" wrapText="1"/>
    </xf>
    <xf numFmtId="0" fontId="4" fillId="2" borderId="46" xfId="0" applyFont="1" applyFill="1" applyBorder="1" applyAlignment="1">
      <alignment horizontal="center" wrapText="1"/>
    </xf>
    <xf numFmtId="0" fontId="3" fillId="11" borderId="41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3" fillId="11" borderId="42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43" xfId="0" applyFont="1" applyFill="1" applyBorder="1" applyAlignment="1">
      <alignment horizontal="center"/>
    </xf>
    <xf numFmtId="0" fontId="3" fillId="11" borderId="18" xfId="0" applyFont="1" applyFill="1" applyBorder="1" applyAlignment="1">
      <alignment horizontal="center"/>
    </xf>
    <xf numFmtId="0" fontId="2" fillId="11" borderId="7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1" borderId="34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2" fillId="11" borderId="44" xfId="0" applyFont="1" applyFill="1" applyBorder="1" applyAlignment="1">
      <alignment horizontal="center"/>
    </xf>
    <xf numFmtId="0" fontId="2" fillId="11" borderId="45" xfId="0" applyFont="1" applyFill="1" applyBorder="1" applyAlignment="1">
      <alignment horizontal="center"/>
    </xf>
    <xf numFmtId="0" fontId="2" fillId="11" borderId="38" xfId="0" applyFont="1" applyFill="1" applyBorder="1" applyAlignment="1">
      <alignment horizontal="center"/>
    </xf>
    <xf numFmtId="0" fontId="2" fillId="11" borderId="46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13" fillId="2" borderId="45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9" fillId="10" borderId="47" xfId="21" applyFont="1" applyFill="1" applyBorder="1" applyAlignment="1">
      <alignment horizontal="left" vertical="center" wrapText="1"/>
      <protection/>
    </xf>
    <xf numFmtId="0" fontId="19" fillId="10" borderId="48" xfId="21" applyFont="1" applyFill="1" applyBorder="1" applyAlignment="1">
      <alignment horizontal="left" vertical="center" wrapText="1"/>
      <protection/>
    </xf>
    <xf numFmtId="0" fontId="16" fillId="0" borderId="39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left" vertical="center" wrapText="1"/>
    </xf>
    <xf numFmtId="0" fontId="21" fillId="0" borderId="51" xfId="0" applyFont="1" applyBorder="1" applyAlignment="1">
      <alignment horizontal="left" vertical="center" wrapText="1"/>
    </xf>
    <xf numFmtId="0" fontId="21" fillId="0" borderId="52" xfId="0" applyFont="1" applyBorder="1" applyAlignment="1">
      <alignment horizontal="left" vertical="center" wrapText="1"/>
    </xf>
    <xf numFmtId="0" fontId="21" fillId="0" borderId="53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Excel Built-in Normal" xfId="21"/>
  </cellStyles>
  <dxfs count="112"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>
          <fgColor rgb="FF000000"/>
        </patternFill>
      </fill>
    </dxf>
    <dxf>
      <border>
        <bottom style="thin">
          <color rgb="FF000000"/>
        </bottom>
      </border>
    </dxf>
    <dxf>
      <fill>
        <patternFill patternType="solid">
          <bgColor theme="4"/>
        </patternFill>
      </fill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>
          <fgColor rgb="FF000000"/>
        </patternFill>
      </fill>
    </dxf>
    <dxf>
      <border>
        <bottom style="thin">
          <color rgb="FF000000"/>
        </bottom>
      </border>
    </dxf>
    <dxf>
      <fill>
        <patternFill patternType="solid">
          <bgColor theme="4"/>
        </patternFill>
      </fill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>
          <fgColor rgb="FF000000"/>
        </patternFill>
      </fill>
    </dxf>
    <dxf>
      <border>
        <bottom style="thin">
          <color rgb="FF000000"/>
        </bottom>
      </border>
    </dxf>
    <dxf>
      <fill>
        <patternFill patternType="solid">
          <bgColor theme="4"/>
        </patternFill>
      </fill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>
          <fgColor rgb="FF000000"/>
        </patternFill>
      </fill>
    </dxf>
    <dxf>
      <border>
        <bottom style="thin">
          <color rgb="FF000000"/>
        </bottom>
      </border>
    </dxf>
    <dxf>
      <fill>
        <patternFill patternType="solid">
          <bgColor theme="4"/>
        </patternFill>
      </fill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family val="2"/>
        <color auto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family val="2"/>
        <color auto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strike val="0"/>
        <sz val="9"/>
      </font>
      <fill>
        <patternFill patternType="none"/>
      </fill>
    </dxf>
    <dxf>
      <border>
        <bottom style="thin"/>
      </border>
    </dxf>
    <dxf>
      <font>
        <i val="0"/>
        <u val="none"/>
        <strike val="0"/>
        <sz val="9"/>
        <name val="Calibri"/>
        <color auto="1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numFmt numFmtId="165" formatCode="#,##0.00\ &quot;Kč&quot;"/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family val="2"/>
        <color auto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auto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auto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i val="0"/>
        <u val="none"/>
        <strike val="0"/>
        <sz val="9"/>
        <name val="Calibri"/>
        <color auto="1"/>
      </font>
      <fill>
        <patternFill patternType="none"/>
      </fill>
    </dxf>
    <dxf>
      <border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</dxf>
    <dxf>
      <border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/>
        <top style="thin"/>
        <bottom style="thin"/>
        <vertical/>
        <horizontal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</dxf>
    <dxf>
      <border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/>
        <top style="thin"/>
        <bottom style="thin"/>
        <vertical/>
        <horizontal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4:I22" totalsRowShown="0" dataDxfId="110" tableBorderDxfId="109" headerRowBorderDxfId="111">
  <tableColumns count="9">
    <tableColumn id="1" name="Číslo položky" dataDxfId="108"/>
    <tableColumn id="2" name="Položka" dataDxfId="107"/>
    <tableColumn id="9" name="Parametr" dataDxfId="106"/>
    <tableColumn id="3" name="Specifikace" dataDxfId="105"/>
    <tableColumn id="4" name="Minimální odebrané množství v kusech" dataDxfId="104"/>
    <tableColumn id="5" name="Maximální cena za kus v Kč bez DPH" dataDxfId="103"/>
    <tableColumn id="6" name="Název nabízeného plnění" dataDxfId="102"/>
    <tableColumn id="7" name="Nabízená cena za kus v Kč bez DPH" dataDxfId="101"/>
    <tableColumn id="8" name="Cena celkem v Kč bez DPH" dataDxfId="100">
      <calculatedColumnFormula>H5*E5</calculatedColumnFormula>
    </tableColumn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id="3" name="Tabulka3" displayName="Tabulka3" ref="A46:I67" totalsRowShown="0" dataDxfId="98" tableBorderDxfId="97" headerRowBorderDxfId="99">
  <autoFilter ref="A46:I67"/>
  <tableColumns count="9">
    <tableColumn id="1" name="Číslo položky" dataDxfId="96"/>
    <tableColumn id="2" name="Položka" dataDxfId="95"/>
    <tableColumn id="3" name="Parametr" dataDxfId="94"/>
    <tableColumn id="4" name="Specifikace" dataDxfId="93"/>
    <tableColumn id="5" name="Minimální odebrané množství v kusech" dataDxfId="92"/>
    <tableColumn id="6" name="Maximální cena za kus v Kč bez DPH" dataDxfId="91"/>
    <tableColumn id="7" name="Název nabízeného plnění" dataDxfId="90"/>
    <tableColumn id="8" name="Nabízená cena za kus v Kč bez DPH" dataDxfId="89"/>
    <tableColumn id="9" name="Cena celkem v Kč bez DPH" dataDxfId="88">
      <calculatedColumnFormula>Tabulka3[[#This Row],[Minimální odebrané množství v kusech]]*Tabulka3[[#This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id="4" name="Tabulka15" displayName="Tabulka15" ref="A70:I90" totalsRowShown="0" dataDxfId="86" tableBorderDxfId="85" headerRowBorderDxfId="87">
  <autoFilter ref="A70:I90"/>
  <tableColumns count="9">
    <tableColumn id="1" name="Číslo položky" dataDxfId="84"/>
    <tableColumn id="2" name="Položka" dataDxfId="83"/>
    <tableColumn id="9" name="Parametr" dataDxfId="82"/>
    <tableColumn id="3" name="Specifikace" dataDxfId="81"/>
    <tableColumn id="4" name="Minimální odebrané množství v kusech" dataDxfId="80"/>
    <tableColumn id="5" name="Maximální cena za kus v Kč bez DPH" dataDxfId="79"/>
    <tableColumn id="6" name="Název nabízeného plnění" dataDxfId="78"/>
    <tableColumn id="7" name="Nabízená cena za kus v Kč bez DPH" dataDxfId="77"/>
    <tableColumn id="8" name="Cena celkem v Kč bez DPH" dataDxfId="76">
      <calculatedColumnFormula>Tabulka15[[#This Row],[Minimální odebrané množství v kusech]]*Tabulka15[[#This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4.xml><?xml version="1.0" encoding="utf-8"?>
<table xmlns="http://schemas.openxmlformats.org/spreadsheetml/2006/main" id="5" name="Tabulka5" displayName="Tabulka5" ref="A120:I125" totalsRowShown="0" dataDxfId="74" tableBorderDxfId="73" headerRowBorderDxfId="75">
  <tableColumns count="9">
    <tableColumn id="1" name="Číslo položky" dataDxfId="72"/>
    <tableColumn id="2" name="Položka" dataDxfId="71"/>
    <tableColumn id="3" name="Parametr" dataDxfId="70"/>
    <tableColumn id="4" name="Specifikace" dataDxfId="69"/>
    <tableColumn id="5" name="Minimální odebrané množství v kusech" dataDxfId="68"/>
    <tableColumn id="6" name="Maximální cena za kus v Kč bez DPH" dataDxfId="67"/>
    <tableColumn id="7" name="Název nabízeného plnění" dataDxfId="66"/>
    <tableColumn id="8" name="Nabízená cena za kus v Kč bez DPH" dataDxfId="65"/>
    <tableColumn id="9" name="Cena celkem v Kč bez DPH" dataDxfId="64">
      <calculatedColumnFormula>Tabulka5[[#This Row],[Minimální odebrané množství v kusech]]*Tabulka5[[#This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5.xml><?xml version="1.0" encoding="utf-8"?>
<table xmlns="http://schemas.openxmlformats.org/spreadsheetml/2006/main" id="6" name="Tabulka6" displayName="Tabulka6" ref="A128:I133" totalsRowShown="0" dataDxfId="62" tableBorderDxfId="61" headerRowBorderDxfId="63">
  <tableColumns count="9">
    <tableColumn id="1" name="Číslo položky" dataDxfId="60"/>
    <tableColumn id="2" name="Položka" dataDxfId="59"/>
    <tableColumn id="3" name="Parametr" dataDxfId="58"/>
    <tableColumn id="4" name="Specifikace" dataDxfId="57"/>
    <tableColumn id="5" name="Minimální odebrané množství v kusech" dataDxfId="56"/>
    <tableColumn id="6" name="Maximální cena za kus v Kč bez DPH" dataDxfId="55"/>
    <tableColumn id="7" name="Název nabízeného plnění" dataDxfId="54"/>
    <tableColumn id="8" name="Nabízená cena za kus v Kč bez DPH" dataDxfId="53"/>
    <tableColumn id="9" name="Cena celkem v Kč bez DPH" dataDxfId="52">
      <calculatedColumnFormula>Tabulka6[[#This Row],[Minimální odebrané množství v kusech]]*Tabulka6[[#This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6.xml><?xml version="1.0" encoding="utf-8"?>
<table xmlns="http://schemas.openxmlformats.org/spreadsheetml/2006/main" id="15" name="Tabulka818" displayName="Tabulka818" ref="A4:I20" totalsRowShown="0" headerRowDxfId="51" dataDxfId="49" tableBorderDxfId="48" headerRowBorderDxfId="50">
  <tableColumns count="9">
    <tableColumn id="1" name="Číslo položky" dataDxfId="47"/>
    <tableColumn id="2" name="Položka" dataDxfId="46"/>
    <tableColumn id="3" name="Parametr" dataDxfId="45"/>
    <tableColumn id="4" name="Specifikace" dataDxfId="44"/>
    <tableColumn id="5" name="Maximální odebrané množství v kusech" dataDxfId="43"/>
    <tableColumn id="6" name="Maximální cena za kus v Kč bez DPH" dataDxfId="42"/>
    <tableColumn id="7" name="Název nabízeného plnění" dataDxfId="41"/>
    <tableColumn id="8" name="Nabízená cena za kus v Kč bez DPH" dataDxfId="40"/>
    <tableColumn id="9" name="Cena celkem v Kč bez DPH" dataDxfId="39">
      <calculatedColumnFormula>Tabulka818[[#This Row],[Maximální odebrané množství v kusech]]*Tabulka818[[#This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id="16" name="Tabulka8188" displayName="Tabulka8188" ref="A23:I39" totalsRowShown="0" headerRowDxfId="38" dataDxfId="36" tableBorderDxfId="35" headerRowBorderDxfId="37">
  <tableColumns count="9">
    <tableColumn id="1" name="Číslo položky" dataDxfId="34"/>
    <tableColumn id="2" name="Položka" dataDxfId="33"/>
    <tableColumn id="3" name="Parametr" dataDxfId="32"/>
    <tableColumn id="4" name="Specifikace" dataDxfId="31"/>
    <tableColumn id="5" name="Maximální odebrané množství v kusech" dataDxfId="30"/>
    <tableColumn id="6" name="Maximální cena za kus v Kč bez DPH" dataDxfId="29"/>
    <tableColumn id="7" name="Název nabízeného plnění" dataDxfId="28"/>
    <tableColumn id="8" name="Nabízená cena za kus v Kč bez DPH" dataDxfId="27"/>
    <tableColumn id="9" name="Cena celkem v Kč bez DPH" dataDxfId="26">
      <calculatedColumnFormula>Tabulka8188[[#This Row],[Maximální odebrané množství v kusech]]*Tabulka8188[[#This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id="17" name="Tabulka81889" displayName="Tabulka81889" ref="A42:I58" totalsRowShown="0" headerRowDxfId="25" dataDxfId="23" tableBorderDxfId="22" headerRowBorderDxfId="24">
  <tableColumns count="9">
    <tableColumn id="1" name="Číslo položky" dataDxfId="21"/>
    <tableColumn id="2" name="Položka" dataDxfId="20"/>
    <tableColumn id="3" name="Parametr" dataDxfId="19"/>
    <tableColumn id="4" name="Specifikace" dataDxfId="18"/>
    <tableColumn id="5" name="Maximální odebrané množství v kusech" dataDxfId="17"/>
    <tableColumn id="6" name="Maximální cena za kus v Kč bez DPH" dataDxfId="16"/>
    <tableColumn id="7" name="Název nabízeného plnění" dataDxfId="15"/>
    <tableColumn id="8" name="Nabízená cena za kus v Kč bez DPH" dataDxfId="14"/>
    <tableColumn id="9" name="Cena celkem v Kč bez DPH" dataDxfId="13">
      <calculatedColumnFormula>Tabulka81889[[#This Row],[Maximální odebrané množství v kusech]]*Tabulka81889[[#This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id="18" name="Tabulka818893" displayName="Tabulka818893" ref="A61:I78" totalsRowShown="0" headerRowDxfId="12" dataDxfId="10" tableBorderDxfId="9" headerRowBorderDxfId="11">
  <tableColumns count="9">
    <tableColumn id="1" name="Číslo položky" dataDxfId="8"/>
    <tableColumn id="2" name="Položka" dataDxfId="7"/>
    <tableColumn id="3" name="Parametr" dataDxfId="6"/>
    <tableColumn id="4" name="Specifikace" dataDxfId="5"/>
    <tableColumn id="5" name="Maximální odebrané množství v kusech" dataDxfId="4"/>
    <tableColumn id="6" name="Maximální cena za kus v Kč bez DPH" dataDxfId="3"/>
    <tableColumn id="7" name="Název nabízeného plnění" dataDxfId="2"/>
    <tableColumn id="8" name="Nabízená cena za kus v Kč bez DPH" dataDxfId="1"/>
    <tableColumn id="9" name="Cena celkem v Kč bez DPH" dataDxfId="0">
      <calculatedColumnFormula>Tabulka818893[[#This Row],[Maximální odebrané množství v kusech]]*Tabulka818893[[#This Row],[Nabízená cena za kus v Kč bez DPH]]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table" Target="../tables/table7.xml" /><Relationship Id="rId3" Type="http://schemas.openxmlformats.org/officeDocument/2006/relationships/table" Target="../tables/table8.xml" /><Relationship Id="rId4" Type="http://schemas.openxmlformats.org/officeDocument/2006/relationships/table" Target="../tables/table9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58"/>
  <sheetViews>
    <sheetView tabSelected="1" workbookViewId="0" topLeftCell="A1">
      <selection activeCell="F52" sqref="F52"/>
    </sheetView>
  </sheetViews>
  <sheetFormatPr defaultColWidth="9.140625" defaultRowHeight="15"/>
  <cols>
    <col min="1" max="1" width="10.421875" style="1" bestFit="1" customWidth="1"/>
    <col min="2" max="2" width="34.00390625" style="3" customWidth="1"/>
    <col min="3" max="3" width="23.00390625" style="3" customWidth="1"/>
    <col min="4" max="4" width="69.140625" style="4" customWidth="1"/>
    <col min="5" max="5" width="17.7109375" style="36" customWidth="1"/>
    <col min="6" max="6" width="22.00390625" style="83" customWidth="1"/>
    <col min="7" max="7" width="27.8515625" style="41" customWidth="1"/>
    <col min="8" max="8" width="20.28125" style="71" customWidth="1"/>
    <col min="9" max="9" width="20.140625" style="71" customWidth="1"/>
    <col min="10" max="16384" width="9.140625" style="1" customWidth="1"/>
  </cols>
  <sheetData>
    <row r="2" spans="1:3" ht="15.75">
      <c r="A2" s="155"/>
      <c r="B2" s="204" t="s">
        <v>97</v>
      </c>
      <c r="C2" s="205"/>
    </row>
    <row r="3" ht="12.75" thickBot="1"/>
    <row r="4" spans="1:9" s="35" customFormat="1" ht="24">
      <c r="A4" s="84" t="s">
        <v>42</v>
      </c>
      <c r="B4" s="85" t="s">
        <v>1</v>
      </c>
      <c r="C4" s="85" t="s">
        <v>35</v>
      </c>
      <c r="D4" s="86" t="s">
        <v>0</v>
      </c>
      <c r="E4" s="86" t="s">
        <v>48</v>
      </c>
      <c r="F4" s="87" t="s">
        <v>43</v>
      </c>
      <c r="G4" s="85" t="s">
        <v>44</v>
      </c>
      <c r="H4" s="88" t="s">
        <v>45</v>
      </c>
      <c r="I4" s="89" t="s">
        <v>46</v>
      </c>
    </row>
    <row r="5" spans="1:9" ht="24">
      <c r="A5" s="37" t="s">
        <v>54</v>
      </c>
      <c r="B5" s="11" t="s">
        <v>16</v>
      </c>
      <c r="C5" s="9" t="s">
        <v>2</v>
      </c>
      <c r="D5" s="92" t="s">
        <v>75</v>
      </c>
      <c r="E5" s="90">
        <v>15</v>
      </c>
      <c r="F5" s="81" t="s">
        <v>47</v>
      </c>
      <c r="G5" s="42"/>
      <c r="H5" s="72"/>
      <c r="I5" s="103">
        <f aca="true" t="shared" si="0" ref="I5">H5*E5</f>
        <v>0</v>
      </c>
    </row>
    <row r="6" spans="1:9" ht="15">
      <c r="A6" s="13"/>
      <c r="B6" s="21"/>
      <c r="C6" s="10" t="s">
        <v>3</v>
      </c>
      <c r="D6" s="104" t="s">
        <v>67</v>
      </c>
      <c r="E6" s="48"/>
      <c r="F6" s="73"/>
      <c r="G6" s="47"/>
      <c r="H6" s="73"/>
      <c r="I6" s="62"/>
    </row>
    <row r="7" spans="1:9" s="2" customFormat="1" ht="15">
      <c r="A7" s="14"/>
      <c r="B7" s="19"/>
      <c r="C7" s="10" t="s">
        <v>4</v>
      </c>
      <c r="D7" s="104" t="s">
        <v>58</v>
      </c>
      <c r="E7" s="48"/>
      <c r="F7" s="74"/>
      <c r="G7" s="44"/>
      <c r="H7" s="74"/>
      <c r="I7" s="63"/>
    </row>
    <row r="8" spans="1:9" s="2" customFormat="1" ht="15">
      <c r="A8" s="14"/>
      <c r="B8" s="19"/>
      <c r="C8" s="10" t="s">
        <v>5</v>
      </c>
      <c r="D8" s="104" t="s">
        <v>78</v>
      </c>
      <c r="E8" s="48"/>
      <c r="F8" s="74"/>
      <c r="G8" s="44"/>
      <c r="H8" s="74"/>
      <c r="I8" s="63"/>
    </row>
    <row r="9" spans="1:9" s="6" customFormat="1" ht="15">
      <c r="A9" s="14"/>
      <c r="B9" s="19"/>
      <c r="C9" s="10" t="s">
        <v>6</v>
      </c>
      <c r="D9" s="104" t="s">
        <v>79</v>
      </c>
      <c r="E9" s="48"/>
      <c r="F9" s="74"/>
      <c r="G9" s="44"/>
      <c r="H9" s="74"/>
      <c r="I9" s="63"/>
    </row>
    <row r="10" spans="1:9" s="2" customFormat="1" ht="24">
      <c r="A10" s="14"/>
      <c r="B10" s="19"/>
      <c r="C10" s="10" t="s">
        <v>7</v>
      </c>
      <c r="D10" s="104" t="s">
        <v>17</v>
      </c>
      <c r="E10" s="48"/>
      <c r="F10" s="74"/>
      <c r="G10" s="44"/>
      <c r="H10" s="74"/>
      <c r="I10" s="63"/>
    </row>
    <row r="11" spans="1:9" ht="15">
      <c r="A11" s="15"/>
      <c r="B11" s="18"/>
      <c r="C11" s="10" t="s">
        <v>8</v>
      </c>
      <c r="D11" s="104" t="s">
        <v>19</v>
      </c>
      <c r="E11" s="49"/>
      <c r="F11" s="75"/>
      <c r="G11" s="43"/>
      <c r="H11" s="75"/>
      <c r="I11" s="64"/>
    </row>
    <row r="12" spans="1:9" ht="24">
      <c r="A12" s="15"/>
      <c r="B12" s="18"/>
      <c r="C12" s="10" t="s">
        <v>9</v>
      </c>
      <c r="D12" s="104" t="s">
        <v>80</v>
      </c>
      <c r="E12" s="49"/>
      <c r="F12" s="75"/>
      <c r="G12" s="43"/>
      <c r="H12" s="75"/>
      <c r="I12" s="64"/>
    </row>
    <row r="13" spans="1:9" ht="15">
      <c r="A13" s="15"/>
      <c r="B13" s="18"/>
      <c r="C13" s="10" t="s">
        <v>10</v>
      </c>
      <c r="D13" s="104" t="s">
        <v>40</v>
      </c>
      <c r="E13" s="49"/>
      <c r="F13" s="75"/>
      <c r="G13" s="43"/>
      <c r="H13" s="75"/>
      <c r="I13" s="64"/>
    </row>
    <row r="14" spans="1:9" ht="24">
      <c r="A14" s="15"/>
      <c r="B14" s="18"/>
      <c r="C14" s="10" t="s">
        <v>11</v>
      </c>
      <c r="D14" s="104" t="s">
        <v>20</v>
      </c>
      <c r="E14" s="49"/>
      <c r="F14" s="75"/>
      <c r="G14" s="43"/>
      <c r="H14" s="75"/>
      <c r="I14" s="64"/>
    </row>
    <row r="15" spans="1:9" ht="15">
      <c r="A15" s="15"/>
      <c r="B15" s="18"/>
      <c r="C15" s="10" t="s">
        <v>12</v>
      </c>
      <c r="D15" s="104" t="s">
        <v>21</v>
      </c>
      <c r="E15" s="49"/>
      <c r="F15" s="75"/>
      <c r="G15" s="43"/>
      <c r="H15" s="75"/>
      <c r="I15" s="64"/>
    </row>
    <row r="16" spans="1:9" ht="15">
      <c r="A16" s="15"/>
      <c r="B16" s="18"/>
      <c r="C16" s="10" t="s">
        <v>13</v>
      </c>
      <c r="D16" s="104" t="s">
        <v>59</v>
      </c>
      <c r="E16" s="49"/>
      <c r="F16" s="75"/>
      <c r="G16" s="43"/>
      <c r="H16" s="75"/>
      <c r="I16" s="64"/>
    </row>
    <row r="17" spans="1:9" ht="51.75" customHeight="1">
      <c r="A17" s="17"/>
      <c r="B17" s="20"/>
      <c r="C17" s="16" t="s">
        <v>37</v>
      </c>
      <c r="D17" s="104" t="s">
        <v>154</v>
      </c>
      <c r="E17" s="50"/>
      <c r="F17" s="76"/>
      <c r="G17" s="45"/>
      <c r="H17" s="76"/>
      <c r="I17" s="65"/>
    </row>
    <row r="18" spans="1:9" ht="15">
      <c r="A18" s="15"/>
      <c r="B18" s="18"/>
      <c r="C18" s="10" t="s">
        <v>15</v>
      </c>
      <c r="D18" s="104" t="s">
        <v>156</v>
      </c>
      <c r="E18" s="49"/>
      <c r="F18" s="75"/>
      <c r="G18" s="43"/>
      <c r="H18" s="75"/>
      <c r="I18" s="64"/>
    </row>
    <row r="19" spans="1:9" ht="15">
      <c r="A19" s="15"/>
      <c r="B19" s="18"/>
      <c r="C19" s="16" t="s">
        <v>27</v>
      </c>
      <c r="D19" s="104" t="s">
        <v>157</v>
      </c>
      <c r="E19" s="49"/>
      <c r="F19" s="75"/>
      <c r="G19" s="43"/>
      <c r="H19" s="75"/>
      <c r="I19" s="64"/>
    </row>
    <row r="20" spans="1:9" ht="24">
      <c r="A20" s="15"/>
      <c r="B20" s="18"/>
      <c r="C20" s="16" t="s">
        <v>36</v>
      </c>
      <c r="D20" s="104" t="s">
        <v>81</v>
      </c>
      <c r="E20" s="49"/>
      <c r="F20" s="75"/>
      <c r="G20" s="43"/>
      <c r="H20" s="75"/>
      <c r="I20" s="64"/>
    </row>
    <row r="21" spans="1:9" ht="15">
      <c r="A21" s="114"/>
      <c r="B21" s="114"/>
      <c r="C21" s="107" t="s">
        <v>76</v>
      </c>
      <c r="D21" s="31" t="s">
        <v>77</v>
      </c>
      <c r="E21" s="115"/>
      <c r="F21" s="116"/>
      <c r="G21" s="115"/>
      <c r="H21" s="116"/>
      <c r="I21" s="116"/>
    </row>
    <row r="22" spans="1:9" ht="121.5" customHeight="1">
      <c r="A22" s="15"/>
      <c r="B22" s="18"/>
      <c r="C22" s="19" t="s">
        <v>49</v>
      </c>
      <c r="D22" s="212" t="s">
        <v>155</v>
      </c>
      <c r="E22" s="51"/>
      <c r="F22" s="77"/>
      <c r="G22" s="52"/>
      <c r="H22" s="77"/>
      <c r="I22" s="66"/>
    </row>
    <row r="23" spans="1:9" ht="15">
      <c r="A23" s="12"/>
      <c r="B23" s="12"/>
      <c r="C23" s="93"/>
      <c r="D23" s="94"/>
      <c r="E23" s="95"/>
      <c r="F23" s="96"/>
      <c r="G23" s="95"/>
      <c r="H23" s="97"/>
      <c r="I23" s="97"/>
    </row>
    <row r="24" spans="1:9" ht="12.75" thickBot="1">
      <c r="A24" s="7"/>
      <c r="B24" s="7"/>
      <c r="C24" s="7"/>
      <c r="D24" s="6"/>
      <c r="E24" s="33"/>
      <c r="F24" s="70"/>
      <c r="G24" s="33"/>
      <c r="H24" s="61"/>
      <c r="I24" s="61"/>
    </row>
    <row r="25" spans="1:9" ht="24">
      <c r="A25" s="84" t="s">
        <v>42</v>
      </c>
      <c r="B25" s="85" t="s">
        <v>1</v>
      </c>
      <c r="C25" s="85" t="s">
        <v>35</v>
      </c>
      <c r="D25" s="86" t="s">
        <v>0</v>
      </c>
      <c r="E25" s="86" t="s">
        <v>48</v>
      </c>
      <c r="F25" s="87" t="s">
        <v>43</v>
      </c>
      <c r="G25" s="85" t="s">
        <v>44</v>
      </c>
      <c r="H25" s="88" t="s">
        <v>45</v>
      </c>
      <c r="I25" s="89" t="s">
        <v>46</v>
      </c>
    </row>
    <row r="26" spans="1:9" ht="24">
      <c r="A26" s="117" t="s">
        <v>55</v>
      </c>
      <c r="B26" s="100" t="s">
        <v>56</v>
      </c>
      <c r="C26" s="187" t="s">
        <v>2</v>
      </c>
      <c r="D26" s="188" t="s">
        <v>75</v>
      </c>
      <c r="E26" s="101">
        <v>2</v>
      </c>
      <c r="F26" s="102" t="s">
        <v>47</v>
      </c>
      <c r="G26" s="42"/>
      <c r="H26" s="72"/>
      <c r="I26" s="103">
        <f>H26*E26</f>
        <v>0</v>
      </c>
    </row>
    <row r="27" spans="1:9" ht="15">
      <c r="A27" s="229"/>
      <c r="B27" s="230"/>
      <c r="C27" s="126" t="s">
        <v>3</v>
      </c>
      <c r="D27" s="92" t="s">
        <v>61</v>
      </c>
      <c r="E27" s="235"/>
      <c r="F27" s="236"/>
      <c r="G27" s="236"/>
      <c r="H27" s="236"/>
      <c r="I27" s="237"/>
    </row>
    <row r="28" spans="1:9" ht="15">
      <c r="A28" s="231"/>
      <c r="B28" s="232"/>
      <c r="C28" s="189" t="s">
        <v>4</v>
      </c>
      <c r="D28" s="190" t="s">
        <v>58</v>
      </c>
      <c r="E28" s="238"/>
      <c r="F28" s="239"/>
      <c r="G28" s="239"/>
      <c r="H28" s="239"/>
      <c r="I28" s="240"/>
    </row>
    <row r="29" spans="1:9" ht="15">
      <c r="A29" s="231"/>
      <c r="B29" s="232"/>
      <c r="C29" s="126" t="s">
        <v>5</v>
      </c>
      <c r="D29" s="91" t="s">
        <v>60</v>
      </c>
      <c r="E29" s="238"/>
      <c r="F29" s="239"/>
      <c r="G29" s="239"/>
      <c r="H29" s="239"/>
      <c r="I29" s="240"/>
    </row>
    <row r="30" spans="1:9" ht="15">
      <c r="A30" s="231"/>
      <c r="B30" s="232"/>
      <c r="C30" s="189" t="s">
        <v>6</v>
      </c>
      <c r="D30" s="190" t="s">
        <v>79</v>
      </c>
      <c r="E30" s="238"/>
      <c r="F30" s="239"/>
      <c r="G30" s="239"/>
      <c r="H30" s="239"/>
      <c r="I30" s="240"/>
    </row>
    <row r="31" spans="1:9" ht="24">
      <c r="A31" s="231"/>
      <c r="B31" s="232"/>
      <c r="C31" s="126" t="s">
        <v>7</v>
      </c>
      <c r="D31" s="104" t="s">
        <v>17</v>
      </c>
      <c r="E31" s="238"/>
      <c r="F31" s="239"/>
      <c r="G31" s="239"/>
      <c r="H31" s="239"/>
      <c r="I31" s="240"/>
    </row>
    <row r="32" spans="1:9" ht="15">
      <c r="A32" s="231"/>
      <c r="B32" s="232"/>
      <c r="C32" s="189" t="s">
        <v>8</v>
      </c>
      <c r="D32" s="190" t="s">
        <v>19</v>
      </c>
      <c r="E32" s="238"/>
      <c r="F32" s="239"/>
      <c r="G32" s="239"/>
      <c r="H32" s="239"/>
      <c r="I32" s="240"/>
    </row>
    <row r="33" spans="1:9" ht="24">
      <c r="A33" s="231"/>
      <c r="B33" s="232"/>
      <c r="C33" s="126" t="s">
        <v>9</v>
      </c>
      <c r="D33" s="104" t="s">
        <v>80</v>
      </c>
      <c r="E33" s="238"/>
      <c r="F33" s="239"/>
      <c r="G33" s="239"/>
      <c r="H33" s="239"/>
      <c r="I33" s="240"/>
    </row>
    <row r="34" spans="1:9" ht="15">
      <c r="A34" s="231"/>
      <c r="B34" s="232"/>
      <c r="C34" s="189" t="s">
        <v>10</v>
      </c>
      <c r="D34" s="190" t="s">
        <v>40</v>
      </c>
      <c r="E34" s="238"/>
      <c r="F34" s="239"/>
      <c r="G34" s="239"/>
      <c r="H34" s="239"/>
      <c r="I34" s="240"/>
    </row>
    <row r="35" spans="1:9" ht="24">
      <c r="A35" s="231"/>
      <c r="B35" s="232"/>
      <c r="C35" s="126" t="s">
        <v>11</v>
      </c>
      <c r="D35" s="104" t="s">
        <v>20</v>
      </c>
      <c r="E35" s="238"/>
      <c r="F35" s="239"/>
      <c r="G35" s="239"/>
      <c r="H35" s="239"/>
      <c r="I35" s="240"/>
    </row>
    <row r="36" spans="1:9" ht="15">
      <c r="A36" s="231"/>
      <c r="B36" s="232"/>
      <c r="C36" s="189" t="s">
        <v>12</v>
      </c>
      <c r="D36" s="190" t="s">
        <v>21</v>
      </c>
      <c r="E36" s="238"/>
      <c r="F36" s="239"/>
      <c r="G36" s="239"/>
      <c r="H36" s="239"/>
      <c r="I36" s="240"/>
    </row>
    <row r="37" spans="1:9" ht="15">
      <c r="A37" s="231"/>
      <c r="B37" s="232"/>
      <c r="C37" s="126" t="s">
        <v>13</v>
      </c>
      <c r="D37" s="104" t="s">
        <v>59</v>
      </c>
      <c r="E37" s="238"/>
      <c r="F37" s="239"/>
      <c r="G37" s="239"/>
      <c r="H37" s="239"/>
      <c r="I37" s="240"/>
    </row>
    <row r="38" spans="1:9" ht="54" customHeight="1">
      <c r="A38" s="231"/>
      <c r="B38" s="232"/>
      <c r="C38" s="191" t="s">
        <v>37</v>
      </c>
      <c r="D38" s="190" t="s">
        <v>154</v>
      </c>
      <c r="E38" s="238"/>
      <c r="F38" s="239"/>
      <c r="G38" s="239"/>
      <c r="H38" s="239"/>
      <c r="I38" s="240"/>
    </row>
    <row r="39" spans="1:9" ht="15">
      <c r="A39" s="231"/>
      <c r="B39" s="232"/>
      <c r="C39" s="126" t="s">
        <v>15</v>
      </c>
      <c r="D39" s="104" t="s">
        <v>156</v>
      </c>
      <c r="E39" s="238"/>
      <c r="F39" s="239"/>
      <c r="G39" s="239"/>
      <c r="H39" s="239"/>
      <c r="I39" s="240"/>
    </row>
    <row r="40" spans="1:9" ht="15">
      <c r="A40" s="231"/>
      <c r="B40" s="232"/>
      <c r="C40" s="191" t="s">
        <v>27</v>
      </c>
      <c r="D40" s="190" t="s">
        <v>157</v>
      </c>
      <c r="E40" s="238"/>
      <c r="F40" s="239"/>
      <c r="G40" s="239"/>
      <c r="H40" s="239"/>
      <c r="I40" s="240"/>
    </row>
    <row r="41" spans="1:9" ht="24">
      <c r="A41" s="231"/>
      <c r="B41" s="232"/>
      <c r="C41" s="192" t="s">
        <v>36</v>
      </c>
      <c r="D41" s="104" t="s">
        <v>81</v>
      </c>
      <c r="E41" s="238"/>
      <c r="F41" s="239"/>
      <c r="G41" s="239"/>
      <c r="H41" s="239"/>
      <c r="I41" s="240"/>
    </row>
    <row r="42" spans="1:9" ht="15">
      <c r="A42" s="231"/>
      <c r="B42" s="232"/>
      <c r="C42" s="193" t="s">
        <v>76</v>
      </c>
      <c r="D42" s="188" t="s">
        <v>77</v>
      </c>
      <c r="E42" s="238"/>
      <c r="F42" s="239"/>
      <c r="G42" s="239"/>
      <c r="H42" s="239"/>
      <c r="I42" s="240"/>
    </row>
    <row r="43" spans="1:9" ht="120.75" thickBot="1">
      <c r="A43" s="233"/>
      <c r="B43" s="234"/>
      <c r="C43" s="213" t="s">
        <v>49</v>
      </c>
      <c r="D43" s="211" t="s">
        <v>155</v>
      </c>
      <c r="E43" s="241"/>
      <c r="F43" s="242"/>
      <c r="G43" s="242"/>
      <c r="H43" s="242"/>
      <c r="I43" s="243"/>
    </row>
    <row r="44" spans="1:9" ht="15">
      <c r="A44" s="12"/>
      <c r="B44" s="12"/>
      <c r="C44" s="93"/>
      <c r="D44" s="94"/>
      <c r="E44" s="95"/>
      <c r="F44" s="96"/>
      <c r="G44" s="95"/>
      <c r="H44" s="97"/>
      <c r="I44" s="97"/>
    </row>
    <row r="45" spans="1:9" ht="12.75" thickBot="1">
      <c r="A45" s="7"/>
      <c r="B45" s="7"/>
      <c r="C45" s="7"/>
      <c r="D45" s="6"/>
      <c r="E45" s="33"/>
      <c r="F45" s="70"/>
      <c r="G45" s="33"/>
      <c r="H45" s="61"/>
      <c r="I45" s="61"/>
    </row>
    <row r="46" spans="1:9" s="35" customFormat="1" ht="24">
      <c r="A46" s="84" t="s">
        <v>42</v>
      </c>
      <c r="B46" s="85" t="s">
        <v>1</v>
      </c>
      <c r="C46" s="85" t="s">
        <v>35</v>
      </c>
      <c r="D46" s="86" t="s">
        <v>0</v>
      </c>
      <c r="E46" s="86" t="s">
        <v>48</v>
      </c>
      <c r="F46" s="87" t="s">
        <v>43</v>
      </c>
      <c r="G46" s="85" t="s">
        <v>44</v>
      </c>
      <c r="H46" s="88" t="s">
        <v>45</v>
      </c>
      <c r="I46" s="89" t="s">
        <v>46</v>
      </c>
    </row>
    <row r="47" spans="1:9" ht="24">
      <c r="A47" s="37" t="s">
        <v>73</v>
      </c>
      <c r="B47" s="11" t="s">
        <v>33</v>
      </c>
      <c r="C47" s="9" t="s">
        <v>2</v>
      </c>
      <c r="D47" s="92" t="s">
        <v>75</v>
      </c>
      <c r="E47" s="38">
        <v>5</v>
      </c>
      <c r="F47" s="81" t="s">
        <v>47</v>
      </c>
      <c r="G47" s="42"/>
      <c r="H47" s="72"/>
      <c r="I47" s="103">
        <f>H47*E47</f>
        <v>0</v>
      </c>
    </row>
    <row r="48" spans="1:9" ht="15">
      <c r="A48" s="13"/>
      <c r="B48" s="21"/>
      <c r="C48" s="10" t="s">
        <v>3</v>
      </c>
      <c r="D48" s="106" t="s">
        <v>67</v>
      </c>
      <c r="E48" s="46"/>
      <c r="F48" s="73"/>
      <c r="G48" s="53"/>
      <c r="H48" s="73"/>
      <c r="I48" s="62"/>
    </row>
    <row r="49" spans="1:9" ht="15">
      <c r="A49" s="14"/>
      <c r="B49" s="19"/>
      <c r="C49" s="10" t="s">
        <v>5</v>
      </c>
      <c r="D49" s="104" t="s">
        <v>78</v>
      </c>
      <c r="E49" s="48"/>
      <c r="F49" s="74"/>
      <c r="G49" s="44"/>
      <c r="H49" s="74"/>
      <c r="I49" s="63"/>
    </row>
    <row r="50" spans="1:9" ht="15">
      <c r="A50" s="14"/>
      <c r="B50" s="19"/>
      <c r="C50" s="10" t="s">
        <v>6</v>
      </c>
      <c r="D50" s="104" t="s">
        <v>18</v>
      </c>
      <c r="E50" s="48"/>
      <c r="F50" s="74"/>
      <c r="G50" s="44"/>
      <c r="H50" s="74"/>
      <c r="I50" s="63"/>
    </row>
    <row r="51" spans="1:9" ht="60">
      <c r="A51" s="14"/>
      <c r="B51" s="19"/>
      <c r="C51" s="10" t="s">
        <v>23</v>
      </c>
      <c r="D51" s="104" t="s">
        <v>41</v>
      </c>
      <c r="E51" s="48"/>
      <c r="F51" s="74"/>
      <c r="G51" s="44"/>
      <c r="H51" s="74"/>
      <c r="I51" s="63"/>
    </row>
    <row r="52" spans="1:9" ht="24">
      <c r="A52" s="14"/>
      <c r="B52" s="19"/>
      <c r="C52" s="10" t="s">
        <v>7</v>
      </c>
      <c r="D52" s="104" t="s">
        <v>17</v>
      </c>
      <c r="E52" s="48"/>
      <c r="F52" s="74"/>
      <c r="G52" s="44"/>
      <c r="H52" s="74"/>
      <c r="I52" s="63"/>
    </row>
    <row r="53" spans="1:9" ht="15">
      <c r="A53" s="15"/>
      <c r="B53" s="18"/>
      <c r="C53" s="10" t="s">
        <v>8</v>
      </c>
      <c r="D53" s="104" t="s">
        <v>19</v>
      </c>
      <c r="E53" s="49"/>
      <c r="F53" s="75"/>
      <c r="G53" s="43"/>
      <c r="H53" s="75"/>
      <c r="I53" s="64"/>
    </row>
    <row r="54" spans="1:9" ht="36">
      <c r="A54" s="15"/>
      <c r="B54" s="18"/>
      <c r="C54" s="10" t="s">
        <v>9</v>
      </c>
      <c r="D54" s="104" t="s">
        <v>82</v>
      </c>
      <c r="E54" s="49"/>
      <c r="F54" s="75"/>
      <c r="G54" s="44"/>
      <c r="H54" s="75"/>
      <c r="I54" s="64"/>
    </row>
    <row r="55" spans="1:9" ht="15">
      <c r="A55" s="15"/>
      <c r="B55" s="18"/>
      <c r="C55" s="10" t="s">
        <v>10</v>
      </c>
      <c r="D55" s="104" t="s">
        <v>40</v>
      </c>
      <c r="E55" s="49"/>
      <c r="F55" s="75"/>
      <c r="G55" s="43"/>
      <c r="H55" s="75"/>
      <c r="I55" s="64"/>
    </row>
    <row r="56" spans="1:9" ht="24">
      <c r="A56" s="15"/>
      <c r="B56" s="18"/>
      <c r="C56" s="10" t="s">
        <v>11</v>
      </c>
      <c r="D56" s="104" t="s">
        <v>20</v>
      </c>
      <c r="E56" s="49"/>
      <c r="F56" s="75"/>
      <c r="G56" s="43"/>
      <c r="H56" s="75"/>
      <c r="I56" s="64"/>
    </row>
    <row r="57" spans="1:9" ht="15">
      <c r="A57" s="15"/>
      <c r="B57" s="18"/>
      <c r="C57" s="10" t="s">
        <v>12</v>
      </c>
      <c r="D57" s="104" t="s">
        <v>63</v>
      </c>
      <c r="E57" s="49"/>
      <c r="F57" s="75"/>
      <c r="G57" s="43"/>
      <c r="H57" s="75"/>
      <c r="I57" s="64"/>
    </row>
    <row r="58" spans="1:9" ht="15">
      <c r="A58" s="15"/>
      <c r="B58" s="18"/>
      <c r="C58" s="10" t="s">
        <v>13</v>
      </c>
      <c r="D58" s="104" t="s">
        <v>14</v>
      </c>
      <c r="E58" s="49"/>
      <c r="F58" s="75"/>
      <c r="G58" s="43"/>
      <c r="H58" s="75"/>
      <c r="I58" s="64"/>
    </row>
    <row r="59" spans="1:9" ht="54" customHeight="1">
      <c r="A59" s="17"/>
      <c r="B59" s="20"/>
      <c r="C59" s="16" t="s">
        <v>37</v>
      </c>
      <c r="D59" s="104" t="s">
        <v>154</v>
      </c>
      <c r="E59" s="50"/>
      <c r="F59" s="76"/>
      <c r="G59" s="45"/>
      <c r="H59" s="76"/>
      <c r="I59" s="65"/>
    </row>
    <row r="60" spans="1:9" ht="36">
      <c r="A60" s="15"/>
      <c r="B60" s="18"/>
      <c r="C60" s="10" t="s">
        <v>15</v>
      </c>
      <c r="D60" s="104" t="s">
        <v>158</v>
      </c>
      <c r="E60" s="49"/>
      <c r="F60" s="75"/>
      <c r="G60" s="43"/>
      <c r="H60" s="75"/>
      <c r="I60" s="64"/>
    </row>
    <row r="61" spans="1:9" ht="15">
      <c r="A61" s="15"/>
      <c r="B61" s="18"/>
      <c r="C61" s="10" t="s">
        <v>25</v>
      </c>
      <c r="D61" s="104" t="s">
        <v>64</v>
      </c>
      <c r="E61" s="49"/>
      <c r="F61" s="75"/>
      <c r="G61" s="43"/>
      <c r="H61" s="75"/>
      <c r="I61" s="64"/>
    </row>
    <row r="62" spans="1:9" ht="15">
      <c r="A62" s="15"/>
      <c r="B62" s="18"/>
      <c r="C62" s="10" t="s">
        <v>27</v>
      </c>
      <c r="D62" s="104" t="s">
        <v>159</v>
      </c>
      <c r="E62" s="49"/>
      <c r="F62" s="75"/>
      <c r="G62" s="43"/>
      <c r="H62" s="75"/>
      <c r="I62" s="64"/>
    </row>
    <row r="63" spans="1:9" ht="15">
      <c r="A63" s="15"/>
      <c r="B63" s="18"/>
      <c r="C63" s="10" t="s">
        <v>28</v>
      </c>
      <c r="D63" s="104" t="s">
        <v>65</v>
      </c>
      <c r="E63" s="49"/>
      <c r="F63" s="75"/>
      <c r="G63" s="43"/>
      <c r="H63" s="75"/>
      <c r="I63" s="64"/>
    </row>
    <row r="64" spans="1:9" ht="24">
      <c r="A64" s="15"/>
      <c r="B64" s="18"/>
      <c r="C64" s="16" t="s">
        <v>36</v>
      </c>
      <c r="D64" s="104" t="s">
        <v>83</v>
      </c>
      <c r="E64" s="49"/>
      <c r="F64" s="75"/>
      <c r="G64" s="43"/>
      <c r="H64" s="75"/>
      <c r="I64" s="64"/>
    </row>
    <row r="65" spans="1:9" ht="24">
      <c r="A65" s="15"/>
      <c r="B65" s="18"/>
      <c r="C65" s="10" t="s">
        <v>29</v>
      </c>
      <c r="D65" s="112" t="s">
        <v>66</v>
      </c>
      <c r="E65" s="43"/>
      <c r="F65" s="75"/>
      <c r="G65" s="43"/>
      <c r="H65" s="75"/>
      <c r="I65" s="75"/>
    </row>
    <row r="66" spans="1:9" ht="15">
      <c r="A66" s="15"/>
      <c r="B66" s="113"/>
      <c r="C66" s="107" t="s">
        <v>76</v>
      </c>
      <c r="D66" s="31" t="s">
        <v>77</v>
      </c>
      <c r="E66" s="43"/>
      <c r="F66" s="75"/>
      <c r="G66" s="43"/>
      <c r="H66" s="75"/>
      <c r="I66" s="75"/>
    </row>
    <row r="67" spans="1:9" ht="120">
      <c r="A67" s="15"/>
      <c r="B67" s="18"/>
      <c r="C67" s="30" t="s">
        <v>49</v>
      </c>
      <c r="D67" s="105" t="s">
        <v>155</v>
      </c>
      <c r="E67" s="54"/>
      <c r="F67" s="78"/>
      <c r="G67" s="55"/>
      <c r="H67" s="78"/>
      <c r="I67" s="67"/>
    </row>
    <row r="68" spans="1:9" ht="15">
      <c r="A68" s="7"/>
      <c r="B68" s="7"/>
      <c r="C68" s="7"/>
      <c r="D68" s="6"/>
      <c r="E68" s="33"/>
      <c r="F68" s="70"/>
      <c r="G68" s="33"/>
      <c r="H68" s="61"/>
      <c r="I68" s="61"/>
    </row>
    <row r="69" spans="1:10" ht="12.75" thickBot="1">
      <c r="A69" s="12"/>
      <c r="B69" s="12"/>
      <c r="C69" s="93"/>
      <c r="D69" s="94"/>
      <c r="E69" s="95"/>
      <c r="F69" s="12"/>
      <c r="G69" s="12"/>
      <c r="H69" s="93"/>
      <c r="I69" s="94"/>
      <c r="J69" s="95"/>
    </row>
    <row r="70" spans="1:9" s="35" customFormat="1" ht="24">
      <c r="A70" s="84" t="s">
        <v>42</v>
      </c>
      <c r="B70" s="85" t="s">
        <v>1</v>
      </c>
      <c r="C70" s="85" t="s">
        <v>35</v>
      </c>
      <c r="D70" s="86" t="s">
        <v>0</v>
      </c>
      <c r="E70" s="86" t="s">
        <v>48</v>
      </c>
      <c r="F70" s="87" t="s">
        <v>43</v>
      </c>
      <c r="G70" s="85" t="s">
        <v>44</v>
      </c>
      <c r="H70" s="88" t="s">
        <v>45</v>
      </c>
      <c r="I70" s="89" t="s">
        <v>46</v>
      </c>
    </row>
    <row r="71" spans="1:9" ht="24">
      <c r="A71" s="37" t="s">
        <v>74</v>
      </c>
      <c r="B71" s="11" t="s">
        <v>22</v>
      </c>
      <c r="C71" s="9" t="s">
        <v>2</v>
      </c>
      <c r="D71" s="92" t="s">
        <v>85</v>
      </c>
      <c r="E71" s="38">
        <v>20</v>
      </c>
      <c r="F71" s="81" t="s">
        <v>47</v>
      </c>
      <c r="G71" s="42"/>
      <c r="H71" s="72"/>
      <c r="I71" s="103">
        <f>H71*E71</f>
        <v>0</v>
      </c>
    </row>
    <row r="72" spans="1:9" ht="15">
      <c r="A72" s="13"/>
      <c r="B72" s="21"/>
      <c r="C72" s="10" t="s">
        <v>3</v>
      </c>
      <c r="D72" s="104" t="s">
        <v>67</v>
      </c>
      <c r="E72" s="46"/>
      <c r="F72" s="73"/>
      <c r="G72" s="53"/>
      <c r="H72" s="73"/>
      <c r="I72" s="62"/>
    </row>
    <row r="73" spans="1:9" ht="15">
      <c r="A73" s="14"/>
      <c r="B73" s="19"/>
      <c r="C73" s="10" t="s">
        <v>5</v>
      </c>
      <c r="D73" s="104" t="s">
        <v>137</v>
      </c>
      <c r="E73" s="48"/>
      <c r="F73" s="74"/>
      <c r="G73" s="44"/>
      <c r="H73" s="74"/>
      <c r="I73" s="63"/>
    </row>
    <row r="74" spans="1:9" ht="15">
      <c r="A74" s="14"/>
      <c r="B74" s="19"/>
      <c r="C74" s="10" t="s">
        <v>6</v>
      </c>
      <c r="D74" s="104" t="s">
        <v>139</v>
      </c>
      <c r="E74" s="48"/>
      <c r="F74" s="74"/>
      <c r="G74" s="44"/>
      <c r="H74" s="74"/>
      <c r="I74" s="63"/>
    </row>
    <row r="75" spans="1:9" ht="24">
      <c r="A75" s="14"/>
      <c r="B75" s="19"/>
      <c r="C75" s="10" t="s">
        <v>23</v>
      </c>
      <c r="D75" s="104" t="s">
        <v>138</v>
      </c>
      <c r="E75" s="48"/>
      <c r="F75" s="74"/>
      <c r="G75" s="44"/>
      <c r="H75" s="74"/>
      <c r="I75" s="63"/>
    </row>
    <row r="76" spans="1:9" ht="24">
      <c r="A76" s="14"/>
      <c r="B76" s="19"/>
      <c r="C76" s="10" t="s">
        <v>7</v>
      </c>
      <c r="D76" s="104" t="s">
        <v>17</v>
      </c>
      <c r="E76" s="48"/>
      <c r="F76" s="74"/>
      <c r="G76" s="44"/>
      <c r="H76" s="74"/>
      <c r="I76" s="63"/>
    </row>
    <row r="77" spans="1:9" ht="15">
      <c r="A77" s="15"/>
      <c r="B77" s="18"/>
      <c r="C77" s="10" t="s">
        <v>24</v>
      </c>
      <c r="D77" s="104" t="s">
        <v>140</v>
      </c>
      <c r="E77" s="49"/>
      <c r="F77" s="75"/>
      <c r="G77" s="43"/>
      <c r="H77" s="75"/>
      <c r="I77" s="64"/>
    </row>
    <row r="78" spans="1:9" ht="15">
      <c r="A78" s="15"/>
      <c r="B78" s="18"/>
      <c r="C78" s="10" t="s">
        <v>8</v>
      </c>
      <c r="D78" s="104" t="s">
        <v>19</v>
      </c>
      <c r="E78" s="49"/>
      <c r="F78" s="75"/>
      <c r="G78" s="43"/>
      <c r="H78" s="75"/>
      <c r="I78" s="64"/>
    </row>
    <row r="79" spans="1:9" ht="36">
      <c r="A79" s="15"/>
      <c r="B79" s="18"/>
      <c r="C79" s="10" t="s">
        <v>9</v>
      </c>
      <c r="D79" s="104" t="s">
        <v>88</v>
      </c>
      <c r="E79" s="49"/>
      <c r="F79" s="75"/>
      <c r="G79" s="43"/>
      <c r="H79" s="75"/>
      <c r="I79" s="64"/>
    </row>
    <row r="80" spans="1:9" ht="15">
      <c r="A80" s="15"/>
      <c r="B80" s="18"/>
      <c r="C80" s="10" t="s">
        <v>10</v>
      </c>
      <c r="D80" s="104" t="s">
        <v>40</v>
      </c>
      <c r="E80" s="49"/>
      <c r="F80" s="75"/>
      <c r="G80" s="43"/>
      <c r="H80" s="75"/>
      <c r="I80" s="64"/>
    </row>
    <row r="81" spans="1:9" ht="15">
      <c r="A81" s="15"/>
      <c r="B81" s="18"/>
      <c r="C81" s="10" t="s">
        <v>11</v>
      </c>
      <c r="D81" s="104" t="s">
        <v>70</v>
      </c>
      <c r="E81" s="49"/>
      <c r="F81" s="75"/>
      <c r="G81" s="43"/>
      <c r="H81" s="75"/>
      <c r="I81" s="64"/>
    </row>
    <row r="82" spans="1:9" ht="15">
      <c r="A82" s="15"/>
      <c r="B82" s="18"/>
      <c r="C82" s="10" t="s">
        <v>13</v>
      </c>
      <c r="D82" s="104" t="s">
        <v>59</v>
      </c>
      <c r="E82" s="49"/>
      <c r="F82" s="75"/>
      <c r="G82" s="43"/>
      <c r="H82" s="75"/>
      <c r="I82" s="64"/>
    </row>
    <row r="83" spans="1:9" ht="51.75" customHeight="1">
      <c r="A83" s="17"/>
      <c r="B83" s="20"/>
      <c r="C83" s="16" t="s">
        <v>37</v>
      </c>
      <c r="D83" s="104" t="s">
        <v>154</v>
      </c>
      <c r="E83" s="50"/>
      <c r="F83" s="76"/>
      <c r="G83" s="45"/>
      <c r="H83" s="76"/>
      <c r="I83" s="65"/>
    </row>
    <row r="84" spans="1:9" ht="60">
      <c r="A84" s="15"/>
      <c r="B84" s="18"/>
      <c r="C84" s="10" t="s">
        <v>36</v>
      </c>
      <c r="D84" s="104" t="s">
        <v>84</v>
      </c>
      <c r="E84" s="49"/>
      <c r="F84" s="75"/>
      <c r="G84" s="43"/>
      <c r="H84" s="75"/>
      <c r="I84" s="64"/>
    </row>
    <row r="85" spans="1:9" ht="15">
      <c r="A85" s="15"/>
      <c r="B85" s="18"/>
      <c r="C85" s="10" t="s">
        <v>26</v>
      </c>
      <c r="D85" s="104" t="s">
        <v>90</v>
      </c>
      <c r="E85" s="49"/>
      <c r="F85" s="75"/>
      <c r="G85" s="43"/>
      <c r="H85" s="75"/>
      <c r="I85" s="64"/>
    </row>
    <row r="86" spans="1:9" ht="15">
      <c r="A86" s="17"/>
      <c r="B86" s="20"/>
      <c r="C86" s="16" t="s">
        <v>27</v>
      </c>
      <c r="D86" s="104" t="s">
        <v>160</v>
      </c>
      <c r="E86" s="50"/>
      <c r="F86" s="76"/>
      <c r="G86" s="45"/>
      <c r="H86" s="76"/>
      <c r="I86" s="65"/>
    </row>
    <row r="87" spans="1:9" ht="15">
      <c r="A87" s="17"/>
      <c r="B87" s="20"/>
      <c r="C87" s="16" t="s">
        <v>39</v>
      </c>
      <c r="D87" s="104" t="s">
        <v>89</v>
      </c>
      <c r="E87" s="50"/>
      <c r="F87" s="76"/>
      <c r="G87" s="45"/>
      <c r="H87" s="76"/>
      <c r="I87" s="65"/>
    </row>
    <row r="88" spans="1:9" ht="72">
      <c r="A88" s="15"/>
      <c r="B88" s="18"/>
      <c r="C88" s="10" t="s">
        <v>15</v>
      </c>
      <c r="D88" s="104" t="s">
        <v>71</v>
      </c>
      <c r="E88" s="49"/>
      <c r="F88" s="75"/>
      <c r="G88" s="43"/>
      <c r="H88" s="75"/>
      <c r="I88" s="64"/>
    </row>
    <row r="89" spans="1:9" ht="15">
      <c r="A89" s="15"/>
      <c r="B89" s="15"/>
      <c r="C89" s="107" t="s">
        <v>76</v>
      </c>
      <c r="D89" s="31" t="s">
        <v>77</v>
      </c>
      <c r="E89" s="43"/>
      <c r="F89" s="75"/>
      <c r="G89" s="43"/>
      <c r="H89" s="75"/>
      <c r="I89" s="75"/>
    </row>
    <row r="90" spans="1:9" ht="120">
      <c r="A90" s="15"/>
      <c r="B90" s="18"/>
      <c r="C90" s="18" t="s">
        <v>49</v>
      </c>
      <c r="D90" s="212" t="s">
        <v>155</v>
      </c>
      <c r="E90" s="54"/>
      <c r="F90" s="78"/>
      <c r="G90" s="55"/>
      <c r="H90" s="78"/>
      <c r="I90" s="67"/>
    </row>
    <row r="91" spans="1:9" ht="15">
      <c r="A91" s="7"/>
      <c r="B91" s="7"/>
      <c r="C91" s="7"/>
      <c r="D91" s="7"/>
      <c r="E91" s="33"/>
      <c r="F91" s="70"/>
      <c r="G91" s="33"/>
      <c r="H91" s="70"/>
      <c r="I91" s="70"/>
    </row>
    <row r="92" spans="1:9" ht="12.75" thickBot="1">
      <c r="A92" s="7"/>
      <c r="B92" s="7"/>
      <c r="C92" s="7"/>
      <c r="D92" s="7"/>
      <c r="E92" s="33"/>
      <c r="F92" s="70"/>
      <c r="G92" s="33"/>
      <c r="H92" s="70"/>
      <c r="I92" s="70"/>
    </row>
    <row r="93" spans="1:9" ht="24">
      <c r="A93" s="84" t="s">
        <v>42</v>
      </c>
      <c r="B93" s="85" t="s">
        <v>1</v>
      </c>
      <c r="C93" s="85" t="s">
        <v>35</v>
      </c>
      <c r="D93" s="86" t="s">
        <v>0</v>
      </c>
      <c r="E93" s="86" t="s">
        <v>48</v>
      </c>
      <c r="F93" s="87" t="s">
        <v>43</v>
      </c>
      <c r="G93" s="85" t="s">
        <v>44</v>
      </c>
      <c r="H93" s="88" t="s">
        <v>45</v>
      </c>
      <c r="I93" s="89" t="s">
        <v>46</v>
      </c>
    </row>
    <row r="94" spans="1:9" s="40" customFormat="1" ht="24">
      <c r="A94" s="128" t="s">
        <v>57</v>
      </c>
      <c r="B94" s="99" t="s">
        <v>72</v>
      </c>
      <c r="C94" s="187" t="s">
        <v>2</v>
      </c>
      <c r="D94" s="188" t="s">
        <v>85</v>
      </c>
      <c r="E94" s="127">
        <v>2</v>
      </c>
      <c r="F94" s="102" t="s">
        <v>47</v>
      </c>
      <c r="G94" s="42"/>
      <c r="H94" s="72"/>
      <c r="I94" s="103">
        <f>H94*E94</f>
        <v>0</v>
      </c>
    </row>
    <row r="95" spans="1:9" s="40" customFormat="1" ht="15">
      <c r="A95" s="217"/>
      <c r="B95" s="218"/>
      <c r="C95" s="126" t="s">
        <v>3</v>
      </c>
      <c r="D95" s="104" t="s">
        <v>61</v>
      </c>
      <c r="E95" s="58"/>
      <c r="F95" s="79"/>
      <c r="G95" s="59"/>
      <c r="H95" s="79"/>
      <c r="I95" s="194"/>
    </row>
    <row r="96" spans="1:9" s="40" customFormat="1" ht="14.25" customHeight="1">
      <c r="A96" s="219"/>
      <c r="B96" s="220"/>
      <c r="C96" s="189" t="s">
        <v>5</v>
      </c>
      <c r="D96" s="98" t="s">
        <v>60</v>
      </c>
      <c r="E96" s="223"/>
      <c r="F96" s="224"/>
      <c r="G96" s="224"/>
      <c r="H96" s="224"/>
      <c r="I96" s="225"/>
    </row>
    <row r="97" spans="1:9" s="40" customFormat="1" ht="13.5" customHeight="1">
      <c r="A97" s="219"/>
      <c r="B97" s="220"/>
      <c r="C97" s="126" t="s">
        <v>6</v>
      </c>
      <c r="D97" s="104" t="s">
        <v>86</v>
      </c>
      <c r="E97" s="223"/>
      <c r="F97" s="224"/>
      <c r="G97" s="224"/>
      <c r="H97" s="224"/>
      <c r="I97" s="225"/>
    </row>
    <row r="98" spans="1:9" s="40" customFormat="1" ht="24.75" customHeight="1">
      <c r="A98" s="219"/>
      <c r="B98" s="220"/>
      <c r="C98" s="189" t="s">
        <v>23</v>
      </c>
      <c r="D98" s="190" t="s">
        <v>38</v>
      </c>
      <c r="E98" s="223"/>
      <c r="F98" s="224"/>
      <c r="G98" s="224"/>
      <c r="H98" s="224"/>
      <c r="I98" s="225"/>
    </row>
    <row r="99" spans="1:9" s="40" customFormat="1" ht="24.75" customHeight="1">
      <c r="A99" s="219"/>
      <c r="B99" s="220"/>
      <c r="C99" s="126" t="s">
        <v>7</v>
      </c>
      <c r="D99" s="104" t="s">
        <v>68</v>
      </c>
      <c r="E99" s="223"/>
      <c r="F99" s="224"/>
      <c r="G99" s="224"/>
      <c r="H99" s="224"/>
      <c r="I99" s="225"/>
    </row>
    <row r="100" spans="1:9" s="40" customFormat="1" ht="15" customHeight="1">
      <c r="A100" s="219"/>
      <c r="B100" s="220"/>
      <c r="C100" s="189" t="s">
        <v>24</v>
      </c>
      <c r="D100" s="190" t="s">
        <v>87</v>
      </c>
      <c r="E100" s="223"/>
      <c r="F100" s="224"/>
      <c r="G100" s="224"/>
      <c r="H100" s="224"/>
      <c r="I100" s="225"/>
    </row>
    <row r="101" spans="1:9" s="40" customFormat="1" ht="13.5" customHeight="1">
      <c r="A101" s="219"/>
      <c r="B101" s="220"/>
      <c r="C101" s="126" t="s">
        <v>8</v>
      </c>
      <c r="D101" s="104" t="s">
        <v>62</v>
      </c>
      <c r="E101" s="223"/>
      <c r="F101" s="224"/>
      <c r="G101" s="224"/>
      <c r="H101" s="224"/>
      <c r="I101" s="225"/>
    </row>
    <row r="102" spans="1:9" s="40" customFormat="1" ht="36.75" customHeight="1">
      <c r="A102" s="219"/>
      <c r="B102" s="220"/>
      <c r="C102" s="189" t="s">
        <v>9</v>
      </c>
      <c r="D102" s="190" t="s">
        <v>88</v>
      </c>
      <c r="E102" s="223"/>
      <c r="F102" s="224"/>
      <c r="G102" s="224"/>
      <c r="H102" s="224"/>
      <c r="I102" s="225"/>
    </row>
    <row r="103" spans="1:9" s="40" customFormat="1" ht="12.75" customHeight="1">
      <c r="A103" s="219"/>
      <c r="B103" s="220"/>
      <c r="C103" s="126" t="s">
        <v>10</v>
      </c>
      <c r="D103" s="104" t="s">
        <v>69</v>
      </c>
      <c r="E103" s="223"/>
      <c r="F103" s="224"/>
      <c r="G103" s="224"/>
      <c r="H103" s="224"/>
      <c r="I103" s="225"/>
    </row>
    <row r="104" spans="1:9" s="40" customFormat="1" ht="15" customHeight="1">
      <c r="A104" s="219"/>
      <c r="B104" s="220"/>
      <c r="C104" s="189" t="s">
        <v>11</v>
      </c>
      <c r="D104" s="190" t="s">
        <v>70</v>
      </c>
      <c r="E104" s="223"/>
      <c r="F104" s="224"/>
      <c r="G104" s="224"/>
      <c r="H104" s="224"/>
      <c r="I104" s="225"/>
    </row>
    <row r="105" spans="1:9" s="40" customFormat="1" ht="13.5" customHeight="1">
      <c r="A105" s="219"/>
      <c r="B105" s="220"/>
      <c r="C105" s="126" t="s">
        <v>13</v>
      </c>
      <c r="D105" s="104" t="s">
        <v>14</v>
      </c>
      <c r="E105" s="223"/>
      <c r="F105" s="224"/>
      <c r="G105" s="224"/>
      <c r="H105" s="224"/>
      <c r="I105" s="225"/>
    </row>
    <row r="106" spans="1:9" s="40" customFormat="1" ht="48.75" customHeight="1">
      <c r="A106" s="219"/>
      <c r="B106" s="220"/>
      <c r="C106" s="191" t="s">
        <v>37</v>
      </c>
      <c r="D106" s="190" t="s">
        <v>154</v>
      </c>
      <c r="E106" s="223"/>
      <c r="F106" s="224"/>
      <c r="G106" s="224"/>
      <c r="H106" s="224"/>
      <c r="I106" s="225"/>
    </row>
    <row r="107" spans="1:9" s="40" customFormat="1" ht="60.75" customHeight="1">
      <c r="A107" s="219"/>
      <c r="B107" s="220"/>
      <c r="C107" s="126" t="s">
        <v>36</v>
      </c>
      <c r="D107" s="104" t="s">
        <v>84</v>
      </c>
      <c r="E107" s="223"/>
      <c r="F107" s="224"/>
      <c r="G107" s="224"/>
      <c r="H107" s="224"/>
      <c r="I107" s="225"/>
    </row>
    <row r="108" spans="1:9" s="40" customFormat="1" ht="15" customHeight="1">
      <c r="A108" s="219"/>
      <c r="B108" s="220"/>
      <c r="C108" s="189" t="s">
        <v>26</v>
      </c>
      <c r="D108" s="190" t="s">
        <v>90</v>
      </c>
      <c r="E108" s="223"/>
      <c r="F108" s="224"/>
      <c r="G108" s="224"/>
      <c r="H108" s="224"/>
      <c r="I108" s="225"/>
    </row>
    <row r="109" spans="1:9" s="40" customFormat="1" ht="15" customHeight="1">
      <c r="A109" s="219"/>
      <c r="B109" s="220"/>
      <c r="C109" s="192" t="s">
        <v>27</v>
      </c>
      <c r="D109" s="104" t="s">
        <v>160</v>
      </c>
      <c r="E109" s="223"/>
      <c r="F109" s="224"/>
      <c r="G109" s="224"/>
      <c r="H109" s="224"/>
      <c r="I109" s="225"/>
    </row>
    <row r="110" spans="1:9" s="40" customFormat="1" ht="15" customHeight="1">
      <c r="A110" s="219"/>
      <c r="B110" s="220"/>
      <c r="C110" s="191" t="s">
        <v>39</v>
      </c>
      <c r="D110" s="190" t="s">
        <v>89</v>
      </c>
      <c r="E110" s="223"/>
      <c r="F110" s="224"/>
      <c r="G110" s="224"/>
      <c r="H110" s="224"/>
      <c r="I110" s="225"/>
    </row>
    <row r="111" spans="1:9" s="40" customFormat="1" ht="72">
      <c r="A111" s="219"/>
      <c r="B111" s="220"/>
      <c r="C111" s="126" t="s">
        <v>15</v>
      </c>
      <c r="D111" s="104" t="s">
        <v>71</v>
      </c>
      <c r="E111" s="223"/>
      <c r="F111" s="224"/>
      <c r="G111" s="224"/>
      <c r="H111" s="224"/>
      <c r="I111" s="225"/>
    </row>
    <row r="112" spans="1:9" s="40" customFormat="1" ht="15" customHeight="1">
      <c r="A112" s="219"/>
      <c r="B112" s="220"/>
      <c r="C112" s="193" t="s">
        <v>76</v>
      </c>
      <c r="D112" s="188" t="s">
        <v>77</v>
      </c>
      <c r="E112" s="223"/>
      <c r="F112" s="224"/>
      <c r="G112" s="224"/>
      <c r="H112" s="224"/>
      <c r="I112" s="225"/>
    </row>
    <row r="113" spans="1:9" s="40" customFormat="1" ht="120.75" thickBot="1">
      <c r="A113" s="221"/>
      <c r="B113" s="222"/>
      <c r="C113" s="129" t="s">
        <v>49</v>
      </c>
      <c r="D113" s="211" t="s">
        <v>155</v>
      </c>
      <c r="E113" s="226"/>
      <c r="F113" s="227"/>
      <c r="G113" s="227"/>
      <c r="H113" s="227"/>
      <c r="I113" s="228"/>
    </row>
    <row r="114" spans="1:9" ht="15">
      <c r="A114" s="7"/>
      <c r="B114" s="7"/>
      <c r="C114" s="7"/>
      <c r="D114" s="7"/>
      <c r="E114" s="33"/>
      <c r="F114" s="70"/>
      <c r="G114" s="33"/>
      <c r="H114" s="70"/>
      <c r="I114" s="70"/>
    </row>
    <row r="115" spans="1:9" ht="12.75" thickBot="1">
      <c r="A115" s="7"/>
      <c r="B115" s="7"/>
      <c r="C115" s="7"/>
      <c r="D115" s="7"/>
      <c r="E115" s="33"/>
      <c r="F115" s="70"/>
      <c r="G115" s="33"/>
      <c r="H115" s="70"/>
      <c r="I115" s="70"/>
    </row>
    <row r="116" spans="1:9" ht="24">
      <c r="A116" s="84" t="s">
        <v>42</v>
      </c>
      <c r="B116" s="85" t="s">
        <v>1</v>
      </c>
      <c r="C116" s="85" t="s">
        <v>35</v>
      </c>
      <c r="D116" s="86" t="s">
        <v>0</v>
      </c>
      <c r="E116" s="86" t="s">
        <v>48</v>
      </c>
      <c r="F116" s="87" t="s">
        <v>43</v>
      </c>
      <c r="G116" s="85" t="s">
        <v>44</v>
      </c>
      <c r="H116" s="88" t="s">
        <v>45</v>
      </c>
      <c r="I116" s="89" t="s">
        <v>46</v>
      </c>
    </row>
    <row r="117" spans="1:9" ht="72.75" thickBot="1">
      <c r="A117" s="130" t="s">
        <v>50</v>
      </c>
      <c r="B117" s="131" t="s">
        <v>53</v>
      </c>
      <c r="C117" s="131"/>
      <c r="D117" s="132" t="s">
        <v>161</v>
      </c>
      <c r="E117" s="133">
        <v>15</v>
      </c>
      <c r="F117" s="134" t="s">
        <v>47</v>
      </c>
      <c r="G117" s="135"/>
      <c r="H117" s="136"/>
      <c r="I117" s="137">
        <f>H117*E117</f>
        <v>0</v>
      </c>
    </row>
    <row r="118" spans="1:9" ht="15">
      <c r="A118" s="7"/>
      <c r="B118" s="7"/>
      <c r="C118" s="7"/>
      <c r="D118" s="7"/>
      <c r="E118" s="33"/>
      <c r="F118" s="70"/>
      <c r="G118" s="33"/>
      <c r="H118" s="70"/>
      <c r="I118" s="70"/>
    </row>
    <row r="119" spans="1:9" ht="12.75" thickBot="1">
      <c r="A119" s="7"/>
      <c r="B119" s="7"/>
      <c r="C119" s="7"/>
      <c r="D119" s="7"/>
      <c r="E119" s="33"/>
      <c r="F119" s="70"/>
      <c r="G119" s="33"/>
      <c r="H119" s="70"/>
      <c r="I119" s="70"/>
    </row>
    <row r="120" spans="1:9" ht="24">
      <c r="A120" s="84" t="s">
        <v>42</v>
      </c>
      <c r="B120" s="85" t="s">
        <v>1</v>
      </c>
      <c r="C120" s="85" t="s">
        <v>35</v>
      </c>
      <c r="D120" s="86" t="s">
        <v>0</v>
      </c>
      <c r="E120" s="86" t="s">
        <v>48</v>
      </c>
      <c r="F120" s="87" t="s">
        <v>43</v>
      </c>
      <c r="G120" s="85" t="s">
        <v>44</v>
      </c>
      <c r="H120" s="88" t="s">
        <v>45</v>
      </c>
      <c r="I120" s="89" t="s">
        <v>46</v>
      </c>
    </row>
    <row r="121" spans="1:9" s="35" customFormat="1" ht="48">
      <c r="A121" s="39" t="s">
        <v>51</v>
      </c>
      <c r="B121" s="22" t="s">
        <v>30</v>
      </c>
      <c r="C121" s="108" t="s">
        <v>31</v>
      </c>
      <c r="D121" s="92" t="s">
        <v>94</v>
      </c>
      <c r="E121" s="56">
        <v>15</v>
      </c>
      <c r="F121" s="81" t="s">
        <v>47</v>
      </c>
      <c r="G121" s="42"/>
      <c r="H121" s="72"/>
      <c r="I121" s="103">
        <f>Tabulka5[[#This Row],[Minimální odebrané množství v kusech]]*Tabulka5[[#This Row],[Nabízená cena za kus v Kč bez DPH]]</f>
        <v>0</v>
      </c>
    </row>
    <row r="122" spans="1:9" ht="15">
      <c r="A122" s="25"/>
      <c r="B122" s="26"/>
      <c r="C122" s="109" t="s">
        <v>9</v>
      </c>
      <c r="D122" s="104" t="s">
        <v>95</v>
      </c>
      <c r="E122" s="58"/>
      <c r="F122" s="79"/>
      <c r="G122" s="59"/>
      <c r="H122" s="79"/>
      <c r="I122" s="68"/>
    </row>
    <row r="123" spans="1:9" ht="24">
      <c r="A123" s="23"/>
      <c r="B123" s="27"/>
      <c r="C123" s="108" t="s">
        <v>37</v>
      </c>
      <c r="D123" s="92" t="s">
        <v>91</v>
      </c>
      <c r="E123" s="60"/>
      <c r="F123" s="80"/>
      <c r="G123" s="57"/>
      <c r="H123" s="80"/>
      <c r="I123" s="69"/>
    </row>
    <row r="124" spans="1:9" ht="24">
      <c r="A124" s="24"/>
      <c r="B124" s="28"/>
      <c r="C124" s="109" t="s">
        <v>32</v>
      </c>
      <c r="D124" s="104" t="s">
        <v>92</v>
      </c>
      <c r="E124" s="119"/>
      <c r="F124" s="120"/>
      <c r="G124" s="121"/>
      <c r="H124" s="120"/>
      <c r="I124" s="122"/>
    </row>
    <row r="125" spans="1:9" ht="15">
      <c r="A125" s="111"/>
      <c r="B125" s="118"/>
      <c r="C125" s="110" t="s">
        <v>49</v>
      </c>
      <c r="D125" s="111" t="s">
        <v>93</v>
      </c>
      <c r="E125" s="125"/>
      <c r="F125" s="124"/>
      <c r="G125" s="123"/>
      <c r="H125" s="124"/>
      <c r="I125" s="124"/>
    </row>
    <row r="126" spans="1:9" ht="15">
      <c r="A126" s="7"/>
      <c r="B126" s="7"/>
      <c r="C126" s="7"/>
      <c r="D126" s="7"/>
      <c r="E126" s="33"/>
      <c r="F126" s="70"/>
      <c r="G126" s="33"/>
      <c r="H126" s="70"/>
      <c r="I126" s="70"/>
    </row>
    <row r="127" spans="1:9" ht="12.75" thickBot="1">
      <c r="A127" s="7"/>
      <c r="B127" s="7"/>
      <c r="C127" s="7"/>
      <c r="D127" s="7"/>
      <c r="E127" s="33"/>
      <c r="F127" s="70"/>
      <c r="G127" s="33"/>
      <c r="H127" s="70"/>
      <c r="I127" s="70"/>
    </row>
    <row r="128" spans="1:9" ht="24">
      <c r="A128" s="84" t="s">
        <v>42</v>
      </c>
      <c r="B128" s="85" t="s">
        <v>1</v>
      </c>
      <c r="C128" s="85" t="s">
        <v>35</v>
      </c>
      <c r="D128" s="86" t="s">
        <v>0</v>
      </c>
      <c r="E128" s="86" t="s">
        <v>48</v>
      </c>
      <c r="F128" s="87" t="s">
        <v>43</v>
      </c>
      <c r="G128" s="85" t="s">
        <v>44</v>
      </c>
      <c r="H128" s="88" t="s">
        <v>45</v>
      </c>
      <c r="I128" s="89" t="s">
        <v>46</v>
      </c>
    </row>
    <row r="129" spans="1:9" s="35" customFormat="1" ht="48">
      <c r="A129" s="37" t="s">
        <v>52</v>
      </c>
      <c r="B129" s="11" t="s">
        <v>34</v>
      </c>
      <c r="C129" s="108" t="s">
        <v>31</v>
      </c>
      <c r="D129" s="92" t="s">
        <v>96</v>
      </c>
      <c r="E129" s="38">
        <v>5</v>
      </c>
      <c r="F129" s="81" t="s">
        <v>47</v>
      </c>
      <c r="G129" s="42"/>
      <c r="H129" s="72"/>
      <c r="I129" s="103">
        <f>Tabulka6[[#This Row],[Minimální odebrané množství v kusech]]*Tabulka6[[#This Row],[Nabízená cena za kus v Kč bez DPH]]</f>
        <v>0</v>
      </c>
    </row>
    <row r="130" spans="1:9" ht="15">
      <c r="A130" s="13"/>
      <c r="B130" s="21"/>
      <c r="C130" s="109" t="s">
        <v>9</v>
      </c>
      <c r="D130" s="104" t="s">
        <v>95</v>
      </c>
      <c r="E130" s="46"/>
      <c r="F130" s="73"/>
      <c r="G130" s="47"/>
      <c r="H130" s="73"/>
      <c r="I130" s="62"/>
    </row>
    <row r="131" spans="1:9" ht="24">
      <c r="A131" s="14"/>
      <c r="B131" s="19"/>
      <c r="C131" s="108" t="s">
        <v>37</v>
      </c>
      <c r="D131" s="92" t="s">
        <v>91</v>
      </c>
      <c r="E131" s="48"/>
      <c r="F131" s="74"/>
      <c r="G131" s="44"/>
      <c r="H131" s="74"/>
      <c r="I131" s="63"/>
    </row>
    <row r="132" spans="1:9" ht="24">
      <c r="A132" s="12"/>
      <c r="B132" s="29"/>
      <c r="C132" s="109" t="s">
        <v>32</v>
      </c>
      <c r="D132" s="104" t="s">
        <v>92</v>
      </c>
      <c r="E132" s="49"/>
      <c r="F132" s="75"/>
      <c r="G132" s="43"/>
      <c r="H132" s="75"/>
      <c r="I132" s="64"/>
    </row>
    <row r="133" spans="1:9" ht="15">
      <c r="A133" s="111"/>
      <c r="B133" s="118"/>
      <c r="C133" s="110" t="s">
        <v>49</v>
      </c>
      <c r="D133" s="111" t="s">
        <v>93</v>
      </c>
      <c r="E133" s="125"/>
      <c r="F133" s="124"/>
      <c r="G133" s="123"/>
      <c r="H133" s="124"/>
      <c r="I133" s="124"/>
    </row>
    <row r="134" spans="1:9" ht="15">
      <c r="A134" s="7"/>
      <c r="B134" s="7"/>
      <c r="C134" s="7"/>
      <c r="D134" s="6"/>
      <c r="E134" s="33"/>
      <c r="F134" s="70"/>
      <c r="G134" s="33"/>
      <c r="H134" s="61"/>
      <c r="I134" s="61"/>
    </row>
    <row r="135" spans="1:9" ht="12.75" thickBot="1">
      <c r="A135" s="7"/>
      <c r="B135" s="7"/>
      <c r="C135" s="7"/>
      <c r="D135" s="6"/>
      <c r="E135" s="33"/>
      <c r="F135" s="70"/>
      <c r="G135" s="33"/>
      <c r="H135" s="61"/>
      <c r="I135" s="61"/>
    </row>
    <row r="136" spans="1:9" ht="33" customHeight="1" thickBot="1">
      <c r="A136" s="7"/>
      <c r="B136" s="7"/>
      <c r="C136" s="7"/>
      <c r="D136" s="214" t="s">
        <v>145</v>
      </c>
      <c r="E136" s="215"/>
      <c r="F136" s="215"/>
      <c r="G136" s="215"/>
      <c r="H136" s="216"/>
      <c r="I136" s="197">
        <f>I129+I121+I117+I94+I71+I47+I26+I5</f>
        <v>0</v>
      </c>
    </row>
    <row r="137" spans="1:9" ht="15">
      <c r="A137" s="7"/>
      <c r="B137" s="7"/>
      <c r="C137" s="7"/>
      <c r="D137" s="8"/>
      <c r="E137" s="34"/>
      <c r="F137" s="82"/>
      <c r="G137" s="33"/>
      <c r="H137" s="61"/>
      <c r="I137" s="61"/>
    </row>
    <row r="138" spans="2:9" ht="15">
      <c r="B138" s="1"/>
      <c r="C138" s="1"/>
      <c r="D138" s="32"/>
      <c r="E138" s="35"/>
      <c r="F138" s="61"/>
      <c r="G138" s="35"/>
      <c r="H138" s="61"/>
      <c r="I138" s="61"/>
    </row>
    <row r="139" spans="2:9" ht="15">
      <c r="B139" s="1"/>
      <c r="C139" s="1"/>
      <c r="D139" s="32"/>
      <c r="E139" s="35"/>
      <c r="F139" s="61"/>
      <c r="G139" s="35"/>
      <c r="H139" s="61"/>
      <c r="I139" s="61"/>
    </row>
    <row r="140" spans="2:9" ht="15">
      <c r="B140" s="1"/>
      <c r="C140" s="1"/>
      <c r="D140" s="32"/>
      <c r="E140" s="35"/>
      <c r="F140" s="61"/>
      <c r="G140" s="35"/>
      <c r="H140" s="61"/>
      <c r="I140" s="61"/>
    </row>
    <row r="141" spans="2:9" ht="15">
      <c r="B141" s="1"/>
      <c r="C141" s="1"/>
      <c r="D141" s="32"/>
      <c r="E141" s="35"/>
      <c r="F141" s="61"/>
      <c r="G141" s="35"/>
      <c r="H141" s="61"/>
      <c r="I141" s="61"/>
    </row>
    <row r="142" spans="2:9" ht="15">
      <c r="B142" s="1"/>
      <c r="C142" s="1"/>
      <c r="D142" s="32"/>
      <c r="E142" s="35"/>
      <c r="F142" s="61"/>
      <c r="G142" s="35"/>
      <c r="H142" s="61"/>
      <c r="I142" s="61"/>
    </row>
    <row r="143" spans="2:9" ht="15">
      <c r="B143" s="1"/>
      <c r="C143" s="1"/>
      <c r="D143" s="2"/>
      <c r="E143" s="35"/>
      <c r="F143" s="61"/>
      <c r="G143" s="35"/>
      <c r="H143" s="61"/>
      <c r="I143" s="61"/>
    </row>
    <row r="144" spans="2:9" ht="15">
      <c r="B144" s="1"/>
      <c r="C144" s="1"/>
      <c r="D144" s="2"/>
      <c r="E144" s="35"/>
      <c r="F144" s="61"/>
      <c r="G144" s="35"/>
      <c r="H144" s="61"/>
      <c r="I144" s="61"/>
    </row>
    <row r="157" ht="15">
      <c r="K157" s="5"/>
    </row>
    <row r="158" ht="15">
      <c r="K158" s="5"/>
    </row>
  </sheetData>
  <mergeCells count="5">
    <mergeCell ref="D136:H136"/>
    <mergeCell ref="A95:B113"/>
    <mergeCell ref="E96:I113"/>
    <mergeCell ref="A27:B43"/>
    <mergeCell ref="E27:I43"/>
  </mergeCells>
  <printOptions/>
  <pageMargins left="0.7" right="0.7" top="0.787401575" bottom="0.787401575" header="0.3" footer="0.3"/>
  <pageSetup fitToHeight="1" fitToWidth="1" horizontalDpi="600" verticalDpi="600" orientation="portrait" paperSize="8" scale="45" r:id="rId6"/>
  <headerFooter>
    <oddFooter>&amp;L&amp;1#&amp;"Calibri"&amp;6&amp;K7F7F7FDell Customer Communication - Confidential</oddFooter>
  </headerFooter>
  <ignoredErrors>
    <ignoredError sqref="I71 I47"/>
  </ignoredErrors>
  <tableParts>
    <tablePart r:id="rId4"/>
    <tablePart r:id="rId3"/>
    <tablePart r:id="rId2"/>
    <tablePart r:id="rId1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FD252-782B-4255-B242-8339280B37C1}">
  <sheetPr>
    <pageSetUpPr fitToPage="1"/>
  </sheetPr>
  <dimension ref="A1:K99"/>
  <sheetViews>
    <sheetView workbookViewId="0" topLeftCell="A1">
      <selection activeCell="K58" sqref="K58"/>
    </sheetView>
  </sheetViews>
  <sheetFormatPr defaultColWidth="9.140625" defaultRowHeight="15"/>
  <cols>
    <col min="1" max="1" width="10.421875" style="1" bestFit="1" customWidth="1"/>
    <col min="2" max="2" width="34.00390625" style="3" customWidth="1"/>
    <col min="3" max="3" width="23.00390625" style="3" customWidth="1"/>
    <col min="4" max="4" width="69.140625" style="4" customWidth="1"/>
    <col min="5" max="5" width="17.7109375" style="36" customWidth="1"/>
    <col min="6" max="6" width="22.00390625" style="83" customWidth="1"/>
    <col min="7" max="7" width="27.8515625" style="41" customWidth="1"/>
    <col min="8" max="8" width="20.28125" style="71" customWidth="1"/>
    <col min="9" max="9" width="20.140625" style="71" customWidth="1"/>
    <col min="10" max="16384" width="9.140625" style="1" customWidth="1"/>
  </cols>
  <sheetData>
    <row r="1" spans="2:9" ht="15">
      <c r="B1" s="1"/>
      <c r="C1" s="1"/>
      <c r="D1" s="1"/>
      <c r="E1" s="35"/>
      <c r="F1" s="61"/>
      <c r="G1" s="1"/>
      <c r="H1" s="61"/>
      <c r="I1" s="61"/>
    </row>
    <row r="2" spans="1:9" ht="15.75">
      <c r="A2" s="206"/>
      <c r="B2" s="207" t="s">
        <v>97</v>
      </c>
      <c r="C2" s="205"/>
      <c r="D2" s="1"/>
      <c r="E2" s="35"/>
      <c r="F2" s="61"/>
      <c r="G2" s="1"/>
      <c r="H2" s="61"/>
      <c r="I2" s="61"/>
    </row>
    <row r="3" spans="1:9" ht="15">
      <c r="A3" s="138"/>
      <c r="B3" s="138"/>
      <c r="C3" s="138"/>
      <c r="D3" s="139"/>
      <c r="E3" s="140"/>
      <c r="F3" s="141"/>
      <c r="G3" s="138"/>
      <c r="H3" s="141"/>
      <c r="I3" s="141"/>
    </row>
    <row r="4" spans="1:9" s="35" customFormat="1" ht="24">
      <c r="A4" s="142" t="s">
        <v>42</v>
      </c>
      <c r="B4" s="142" t="s">
        <v>1</v>
      </c>
      <c r="C4" s="142" t="s">
        <v>35</v>
      </c>
      <c r="D4" s="143" t="s">
        <v>0</v>
      </c>
      <c r="E4" s="144" t="s">
        <v>98</v>
      </c>
      <c r="F4" s="145" t="s">
        <v>43</v>
      </c>
      <c r="G4" s="146" t="s">
        <v>44</v>
      </c>
      <c r="H4" s="147" t="s">
        <v>45</v>
      </c>
      <c r="I4" s="148" t="s">
        <v>46</v>
      </c>
    </row>
    <row r="5" spans="1:9" ht="24">
      <c r="A5" s="149" t="s">
        <v>99</v>
      </c>
      <c r="B5" s="150" t="s">
        <v>147</v>
      </c>
      <c r="C5" s="151" t="s">
        <v>2</v>
      </c>
      <c r="D5" s="152" t="s">
        <v>100</v>
      </c>
      <c r="E5" s="153">
        <v>1</v>
      </c>
      <c r="F5" s="154" t="s">
        <v>47</v>
      </c>
      <c r="G5" s="155"/>
      <c r="H5" s="156"/>
      <c r="I5" s="208">
        <f>Tabulka818[[#This Row],[Maximální odebrané množství v kusech]]*Tabulka818[[#This Row],[Nabízená cena za kus v Kč bez DPH]]</f>
        <v>0</v>
      </c>
    </row>
    <row r="6" spans="1:9" ht="15">
      <c r="A6" s="157"/>
      <c r="B6" s="157"/>
      <c r="C6" s="150" t="s">
        <v>3</v>
      </c>
      <c r="D6" s="92" t="s">
        <v>101</v>
      </c>
      <c r="E6" s="157"/>
      <c r="F6" s="157"/>
      <c r="G6" s="157"/>
      <c r="H6" s="157"/>
      <c r="I6" s="157"/>
    </row>
    <row r="7" spans="1:9" s="2" customFormat="1" ht="15">
      <c r="A7" s="157"/>
      <c r="B7" s="157"/>
      <c r="C7" s="150" t="s">
        <v>102</v>
      </c>
      <c r="D7" s="92" t="s">
        <v>103</v>
      </c>
      <c r="E7" s="157"/>
      <c r="F7" s="157"/>
      <c r="G7" s="157"/>
      <c r="H7" s="157"/>
      <c r="I7" s="157"/>
    </row>
    <row r="8" spans="1:9" s="2" customFormat="1" ht="15">
      <c r="A8" s="157"/>
      <c r="B8" s="157"/>
      <c r="C8" s="150" t="s">
        <v>5</v>
      </c>
      <c r="D8" s="92" t="s">
        <v>104</v>
      </c>
      <c r="E8" s="157"/>
      <c r="F8" s="157"/>
      <c r="G8" s="157"/>
      <c r="H8" s="157"/>
      <c r="I8" s="157"/>
    </row>
    <row r="9" spans="1:9" s="6" customFormat="1" ht="15">
      <c r="A9" s="157"/>
      <c r="B9" s="157"/>
      <c r="C9" s="150" t="s">
        <v>6</v>
      </c>
      <c r="D9" s="92" t="s">
        <v>105</v>
      </c>
      <c r="E9" s="157"/>
      <c r="F9" s="157"/>
      <c r="G9" s="157"/>
      <c r="H9" s="157"/>
      <c r="I9" s="157"/>
    </row>
    <row r="10" spans="1:9" s="2" customFormat="1" ht="24">
      <c r="A10" s="157"/>
      <c r="B10" s="157"/>
      <c r="C10" s="150" t="s">
        <v>7</v>
      </c>
      <c r="D10" s="92" t="s">
        <v>17</v>
      </c>
      <c r="E10" s="157"/>
      <c r="F10" s="157"/>
      <c r="G10" s="157"/>
      <c r="H10" s="157"/>
      <c r="I10" s="157"/>
    </row>
    <row r="11" spans="1:9" ht="15">
      <c r="A11" s="157"/>
      <c r="B11" s="157"/>
      <c r="C11" s="150" t="s">
        <v>24</v>
      </c>
      <c r="D11" s="92" t="s">
        <v>106</v>
      </c>
      <c r="E11" s="157"/>
      <c r="F11" s="157"/>
      <c r="G11" s="157"/>
      <c r="H11" s="157"/>
      <c r="I11" s="157"/>
    </row>
    <row r="12" spans="1:9" ht="15">
      <c r="A12" s="157"/>
      <c r="B12" s="157"/>
      <c r="C12" s="150" t="s">
        <v>8</v>
      </c>
      <c r="D12" s="92" t="s">
        <v>19</v>
      </c>
      <c r="E12" s="157"/>
      <c r="F12" s="157"/>
      <c r="G12" s="157"/>
      <c r="H12" s="157"/>
      <c r="I12" s="157"/>
    </row>
    <row r="13" spans="1:9" ht="24">
      <c r="A13" s="157"/>
      <c r="B13" s="157"/>
      <c r="C13" s="150" t="s">
        <v>9</v>
      </c>
      <c r="D13" s="92" t="s">
        <v>107</v>
      </c>
      <c r="E13" s="157"/>
      <c r="F13" s="157"/>
      <c r="G13" s="157"/>
      <c r="H13" s="157"/>
      <c r="I13" s="157"/>
    </row>
    <row r="14" spans="1:9" ht="15">
      <c r="A14" s="157"/>
      <c r="B14" s="157"/>
      <c r="C14" s="150" t="s">
        <v>10</v>
      </c>
      <c r="D14" s="92" t="s">
        <v>40</v>
      </c>
      <c r="E14" s="157"/>
      <c r="F14" s="157"/>
      <c r="G14" s="157"/>
      <c r="H14" s="157"/>
      <c r="I14" s="157"/>
    </row>
    <row r="15" spans="1:9" ht="24">
      <c r="A15" s="157"/>
      <c r="B15" s="157"/>
      <c r="C15" s="150" t="s">
        <v>11</v>
      </c>
      <c r="D15" s="92" t="s">
        <v>20</v>
      </c>
      <c r="E15" s="157"/>
      <c r="F15" s="157"/>
      <c r="G15" s="157"/>
      <c r="H15" s="157"/>
      <c r="I15" s="157"/>
    </row>
    <row r="16" spans="1:9" ht="15">
      <c r="A16" s="157"/>
      <c r="B16" s="157"/>
      <c r="C16" s="150" t="s">
        <v>12</v>
      </c>
      <c r="D16" s="92" t="s">
        <v>21</v>
      </c>
      <c r="E16" s="157"/>
      <c r="F16" s="157"/>
      <c r="G16" s="157"/>
      <c r="H16" s="157"/>
      <c r="I16" s="157"/>
    </row>
    <row r="17" spans="1:9" ht="15">
      <c r="A17" s="157"/>
      <c r="B17" s="157"/>
      <c r="C17" s="150" t="s">
        <v>13</v>
      </c>
      <c r="D17" s="92" t="s">
        <v>14</v>
      </c>
      <c r="E17" s="157"/>
      <c r="F17" s="157"/>
      <c r="G17" s="157"/>
      <c r="H17" s="157"/>
      <c r="I17" s="157"/>
    </row>
    <row r="18" spans="1:9" ht="15">
      <c r="A18" s="158"/>
      <c r="B18" s="158"/>
      <c r="C18" s="150" t="s">
        <v>36</v>
      </c>
      <c r="D18" s="92" t="s">
        <v>108</v>
      </c>
      <c r="E18" s="157"/>
      <c r="F18" s="157"/>
      <c r="G18" s="157"/>
      <c r="H18" s="157"/>
      <c r="I18" s="157"/>
    </row>
    <row r="19" spans="1:9" ht="15">
      <c r="A19" s="158"/>
      <c r="B19" s="158"/>
      <c r="C19" s="150" t="s">
        <v>15</v>
      </c>
      <c r="D19" s="92" t="s">
        <v>109</v>
      </c>
      <c r="E19" s="157"/>
      <c r="F19" s="157"/>
      <c r="G19" s="157"/>
      <c r="H19" s="157"/>
      <c r="I19" s="157"/>
    </row>
    <row r="20" spans="1:9" ht="37.5" customHeight="1">
      <c r="A20" s="159"/>
      <c r="B20" s="159"/>
      <c r="C20" s="160" t="s">
        <v>110</v>
      </c>
      <c r="D20" s="92" t="s">
        <v>162</v>
      </c>
      <c r="E20" s="157"/>
      <c r="F20" s="157"/>
      <c r="G20" s="157"/>
      <c r="H20" s="157"/>
      <c r="I20" s="157"/>
    </row>
    <row r="21" spans="2:9" ht="15">
      <c r="B21" s="1"/>
      <c r="C21" s="1"/>
      <c r="D21" s="1"/>
      <c r="E21" s="1"/>
      <c r="F21" s="1"/>
      <c r="G21" s="1"/>
      <c r="H21" s="1"/>
      <c r="I21" s="1"/>
    </row>
    <row r="22" spans="2:9" ht="15">
      <c r="B22" s="1"/>
      <c r="C22" s="1"/>
      <c r="D22" s="1"/>
      <c r="E22" s="1"/>
      <c r="F22" s="1"/>
      <c r="G22" s="1"/>
      <c r="H22" s="1"/>
      <c r="I22" s="1"/>
    </row>
    <row r="23" spans="1:9" ht="24">
      <c r="A23" s="142" t="s">
        <v>42</v>
      </c>
      <c r="B23" s="142" t="s">
        <v>1</v>
      </c>
      <c r="C23" s="142" t="s">
        <v>35</v>
      </c>
      <c r="D23" s="143" t="s">
        <v>0</v>
      </c>
      <c r="E23" s="161" t="s">
        <v>98</v>
      </c>
      <c r="F23" s="162" t="s">
        <v>43</v>
      </c>
      <c r="G23" s="142" t="s">
        <v>44</v>
      </c>
      <c r="H23" s="163" t="s">
        <v>45</v>
      </c>
      <c r="I23" s="164" t="s">
        <v>46</v>
      </c>
    </row>
    <row r="24" spans="1:9" ht="24">
      <c r="A24" s="149" t="s">
        <v>111</v>
      </c>
      <c r="B24" s="150" t="s">
        <v>148</v>
      </c>
      <c r="C24" s="151" t="s">
        <v>2</v>
      </c>
      <c r="D24" s="152" t="s">
        <v>100</v>
      </c>
      <c r="E24" s="153">
        <v>1</v>
      </c>
      <c r="F24" s="154" t="s">
        <v>47</v>
      </c>
      <c r="G24" s="165"/>
      <c r="H24" s="166"/>
      <c r="I24" s="209">
        <f>Tabulka8188[[#This Row],[Maximální odebrané množství v kusech]]*Tabulka8188[[#This Row],[Nabízená cena za kus v Kč bez DPH]]</f>
        <v>0</v>
      </c>
    </row>
    <row r="25" spans="1:9" ht="15">
      <c r="A25" s="159"/>
      <c r="B25" s="159"/>
      <c r="C25" s="150" t="s">
        <v>3</v>
      </c>
      <c r="D25" s="92" t="s">
        <v>112</v>
      </c>
      <c r="E25" s="159"/>
      <c r="F25" s="159"/>
      <c r="G25" s="159"/>
      <c r="H25" s="159"/>
      <c r="I25" s="159"/>
    </row>
    <row r="26" spans="1:9" ht="15">
      <c r="A26" s="159"/>
      <c r="B26" s="159"/>
      <c r="C26" s="150" t="s">
        <v>102</v>
      </c>
      <c r="D26" s="92" t="s">
        <v>113</v>
      </c>
      <c r="E26" s="159"/>
      <c r="F26" s="159"/>
      <c r="G26" s="159"/>
      <c r="H26" s="159"/>
      <c r="I26" s="159"/>
    </row>
    <row r="27" spans="1:9" ht="15">
      <c r="A27" s="159"/>
      <c r="B27" s="159"/>
      <c r="C27" s="150" t="s">
        <v>5</v>
      </c>
      <c r="D27" s="92" t="s">
        <v>114</v>
      </c>
      <c r="E27" s="159"/>
      <c r="F27" s="159"/>
      <c r="G27" s="159"/>
      <c r="H27" s="159"/>
      <c r="I27" s="159"/>
    </row>
    <row r="28" spans="1:9" ht="36">
      <c r="A28" s="159"/>
      <c r="B28" s="159"/>
      <c r="C28" s="150" t="s">
        <v>6</v>
      </c>
      <c r="D28" s="92" t="s">
        <v>115</v>
      </c>
      <c r="E28" s="159"/>
      <c r="F28" s="159"/>
      <c r="G28" s="159"/>
      <c r="H28" s="159"/>
      <c r="I28" s="159"/>
    </row>
    <row r="29" spans="1:9" ht="24">
      <c r="A29" s="159"/>
      <c r="B29" s="159"/>
      <c r="C29" s="150" t="s">
        <v>7</v>
      </c>
      <c r="D29" s="92" t="s">
        <v>17</v>
      </c>
      <c r="E29" s="159"/>
      <c r="F29" s="159"/>
      <c r="G29" s="159"/>
      <c r="H29" s="159"/>
      <c r="I29" s="159"/>
    </row>
    <row r="30" spans="1:9" s="35" customFormat="1" ht="15">
      <c r="A30" s="159"/>
      <c r="B30" s="159"/>
      <c r="C30" s="150" t="s">
        <v>24</v>
      </c>
      <c r="D30" s="92" t="s">
        <v>106</v>
      </c>
      <c r="E30" s="159"/>
      <c r="F30" s="159"/>
      <c r="G30" s="159"/>
      <c r="H30" s="159"/>
      <c r="I30" s="159"/>
    </row>
    <row r="31" spans="1:9" ht="15">
      <c r="A31" s="159"/>
      <c r="B31" s="159"/>
      <c r="C31" s="150" t="s">
        <v>8</v>
      </c>
      <c r="D31" s="92" t="s">
        <v>19</v>
      </c>
      <c r="E31" s="159"/>
      <c r="F31" s="159"/>
      <c r="G31" s="159"/>
      <c r="H31" s="159"/>
      <c r="I31" s="159"/>
    </row>
    <row r="32" spans="1:9" ht="15">
      <c r="A32" s="159"/>
      <c r="B32" s="159"/>
      <c r="C32" s="150" t="s">
        <v>9</v>
      </c>
      <c r="D32" s="92" t="s">
        <v>116</v>
      </c>
      <c r="E32" s="159"/>
      <c r="F32" s="159"/>
      <c r="G32" s="159"/>
      <c r="H32" s="159"/>
      <c r="I32" s="159"/>
    </row>
    <row r="33" spans="1:9" ht="15">
      <c r="A33" s="159"/>
      <c r="B33" s="159"/>
      <c r="C33" s="150" t="s">
        <v>10</v>
      </c>
      <c r="D33" s="92" t="s">
        <v>40</v>
      </c>
      <c r="E33" s="159"/>
      <c r="F33" s="159"/>
      <c r="G33" s="159"/>
      <c r="H33" s="159"/>
      <c r="I33" s="159"/>
    </row>
    <row r="34" spans="1:9" ht="24">
      <c r="A34" s="159"/>
      <c r="B34" s="159"/>
      <c r="C34" s="150" t="s">
        <v>11</v>
      </c>
      <c r="D34" s="92" t="s">
        <v>20</v>
      </c>
      <c r="E34" s="159"/>
      <c r="F34" s="159"/>
      <c r="G34" s="159"/>
      <c r="H34" s="159"/>
      <c r="I34" s="159"/>
    </row>
    <row r="35" spans="1:9" ht="15">
      <c r="A35" s="159"/>
      <c r="B35" s="159"/>
      <c r="C35" s="150" t="s">
        <v>12</v>
      </c>
      <c r="D35" s="92" t="s">
        <v>21</v>
      </c>
      <c r="E35" s="159"/>
      <c r="F35" s="159"/>
      <c r="G35" s="159"/>
      <c r="H35" s="159"/>
      <c r="I35" s="159"/>
    </row>
    <row r="36" spans="1:9" ht="15">
      <c r="A36" s="159"/>
      <c r="B36" s="159"/>
      <c r="C36" s="150" t="s">
        <v>13</v>
      </c>
      <c r="D36" s="92" t="s">
        <v>14</v>
      </c>
      <c r="E36" s="159"/>
      <c r="F36" s="159"/>
      <c r="G36" s="159"/>
      <c r="H36" s="159"/>
      <c r="I36" s="159"/>
    </row>
    <row r="37" spans="1:9" ht="15">
      <c r="A37" s="159"/>
      <c r="B37" s="159"/>
      <c r="C37" s="150" t="s">
        <v>36</v>
      </c>
      <c r="D37" s="92" t="s">
        <v>108</v>
      </c>
      <c r="E37" s="159"/>
      <c r="F37" s="159"/>
      <c r="G37" s="159"/>
      <c r="H37" s="159"/>
      <c r="I37" s="159"/>
    </row>
    <row r="38" spans="1:9" ht="15">
      <c r="A38" s="159"/>
      <c r="B38" s="159"/>
      <c r="C38" s="150" t="s">
        <v>15</v>
      </c>
      <c r="D38" s="92" t="s">
        <v>109</v>
      </c>
      <c r="E38" s="159"/>
      <c r="F38" s="159"/>
      <c r="G38" s="159"/>
      <c r="H38" s="159"/>
      <c r="I38" s="159"/>
    </row>
    <row r="39" spans="1:9" ht="37.5" customHeight="1">
      <c r="A39" s="159"/>
      <c r="B39" s="159"/>
      <c r="C39" s="160" t="s">
        <v>110</v>
      </c>
      <c r="D39" s="92" t="s">
        <v>162</v>
      </c>
      <c r="E39" s="159"/>
      <c r="F39" s="159"/>
      <c r="G39" s="159"/>
      <c r="H39" s="159"/>
      <c r="I39" s="159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35"/>
      <c r="F41" s="61"/>
      <c r="G41" s="1"/>
      <c r="H41" s="61"/>
      <c r="I41" s="61"/>
    </row>
    <row r="42" spans="1:9" ht="24">
      <c r="A42" s="142" t="s">
        <v>42</v>
      </c>
      <c r="B42" s="142" t="s">
        <v>1</v>
      </c>
      <c r="C42" s="142" t="s">
        <v>35</v>
      </c>
      <c r="D42" s="143" t="s">
        <v>0</v>
      </c>
      <c r="E42" s="161" t="s">
        <v>98</v>
      </c>
      <c r="F42" s="162" t="s">
        <v>43</v>
      </c>
      <c r="G42" s="142" t="s">
        <v>44</v>
      </c>
      <c r="H42" s="163" t="s">
        <v>45</v>
      </c>
      <c r="I42" s="164" t="s">
        <v>46</v>
      </c>
    </row>
    <row r="43" spans="1:9" ht="24">
      <c r="A43" s="149" t="s">
        <v>117</v>
      </c>
      <c r="B43" s="150" t="s">
        <v>149</v>
      </c>
      <c r="C43" s="151" t="s">
        <v>2</v>
      </c>
      <c r="D43" s="152" t="s">
        <v>100</v>
      </c>
      <c r="E43" s="153">
        <v>1</v>
      </c>
      <c r="F43" s="154" t="s">
        <v>47</v>
      </c>
      <c r="G43" s="165"/>
      <c r="H43" s="166"/>
      <c r="I43" s="209">
        <f>Tabulka81889[[#This Row],[Maximální odebrané množství v kusech]]*Tabulka81889[[#This Row],[Nabízená cena za kus v Kč bez DPH]]</f>
        <v>0</v>
      </c>
    </row>
    <row r="44" spans="1:9" ht="15">
      <c r="A44" s="159"/>
      <c r="B44" s="159"/>
      <c r="C44" s="150" t="s">
        <v>3</v>
      </c>
      <c r="D44" s="92" t="s">
        <v>112</v>
      </c>
      <c r="E44" s="159"/>
      <c r="F44" s="159"/>
      <c r="G44" s="159"/>
      <c r="H44" s="159"/>
      <c r="I44" s="159"/>
    </row>
    <row r="45" spans="1:9" ht="15">
      <c r="A45" s="159"/>
      <c r="B45" s="159"/>
      <c r="C45" s="150" t="s">
        <v>102</v>
      </c>
      <c r="D45" s="92" t="s">
        <v>113</v>
      </c>
      <c r="E45" s="159"/>
      <c r="F45" s="159"/>
      <c r="G45" s="159"/>
      <c r="H45" s="159"/>
      <c r="I45" s="159"/>
    </row>
    <row r="46" spans="1:9" ht="15">
      <c r="A46" s="159"/>
      <c r="B46" s="159"/>
      <c r="C46" s="150" t="s">
        <v>5</v>
      </c>
      <c r="D46" s="92" t="s">
        <v>104</v>
      </c>
      <c r="E46" s="159"/>
      <c r="F46" s="159"/>
      <c r="G46" s="159"/>
      <c r="H46" s="159"/>
      <c r="I46" s="159"/>
    </row>
    <row r="47" spans="1:9" ht="36">
      <c r="A47" s="159"/>
      <c r="B47" s="159"/>
      <c r="C47" s="150" t="s">
        <v>6</v>
      </c>
      <c r="D47" s="92" t="s">
        <v>118</v>
      </c>
      <c r="E47" s="159"/>
      <c r="F47" s="159"/>
      <c r="G47" s="159"/>
      <c r="H47" s="159"/>
      <c r="I47" s="159"/>
    </row>
    <row r="48" spans="1:9" ht="24">
      <c r="A48" s="159"/>
      <c r="B48" s="159"/>
      <c r="C48" s="150" t="s">
        <v>7</v>
      </c>
      <c r="D48" s="92" t="s">
        <v>17</v>
      </c>
      <c r="E48" s="159"/>
      <c r="F48" s="159"/>
      <c r="G48" s="159"/>
      <c r="H48" s="159"/>
      <c r="I48" s="159"/>
    </row>
    <row r="49" spans="1:9" ht="15">
      <c r="A49" s="159"/>
      <c r="B49" s="159"/>
      <c r="C49" s="150" t="s">
        <v>24</v>
      </c>
      <c r="D49" s="92" t="s">
        <v>106</v>
      </c>
      <c r="E49" s="159"/>
      <c r="F49" s="159"/>
      <c r="G49" s="159"/>
      <c r="H49" s="159"/>
      <c r="I49" s="159"/>
    </row>
    <row r="50" spans="1:9" ht="15">
      <c r="A50" s="159"/>
      <c r="B50" s="159"/>
      <c r="C50" s="150" t="s">
        <v>8</v>
      </c>
      <c r="D50" s="92" t="s">
        <v>19</v>
      </c>
      <c r="E50" s="159"/>
      <c r="F50" s="159"/>
      <c r="G50" s="159"/>
      <c r="H50" s="159"/>
      <c r="I50" s="159"/>
    </row>
    <row r="51" spans="1:9" ht="15">
      <c r="A51" s="159"/>
      <c r="B51" s="159"/>
      <c r="C51" s="150" t="s">
        <v>9</v>
      </c>
      <c r="D51" s="92" t="s">
        <v>119</v>
      </c>
      <c r="E51" s="159"/>
      <c r="F51" s="159"/>
      <c r="G51" s="159"/>
      <c r="H51" s="159"/>
      <c r="I51" s="159"/>
    </row>
    <row r="52" spans="1:9" ht="15">
      <c r="A52" s="159"/>
      <c r="B52" s="159"/>
      <c r="C52" s="150" t="s">
        <v>10</v>
      </c>
      <c r="D52" s="92" t="s">
        <v>40</v>
      </c>
      <c r="E52" s="159"/>
      <c r="F52" s="159"/>
      <c r="G52" s="159"/>
      <c r="H52" s="159"/>
      <c r="I52" s="159"/>
    </row>
    <row r="53" spans="1:10" ht="24">
      <c r="A53" s="159"/>
      <c r="B53" s="159"/>
      <c r="C53" s="150" t="s">
        <v>11</v>
      </c>
      <c r="D53" s="92" t="s">
        <v>20</v>
      </c>
      <c r="E53" s="159"/>
      <c r="F53" s="159"/>
      <c r="G53" s="159"/>
      <c r="H53" s="159"/>
      <c r="I53" s="159"/>
      <c r="J53" s="95"/>
    </row>
    <row r="54" spans="1:10" ht="15">
      <c r="A54" s="159"/>
      <c r="B54" s="159"/>
      <c r="C54" s="150" t="s">
        <v>12</v>
      </c>
      <c r="D54" s="92" t="s">
        <v>21</v>
      </c>
      <c r="E54" s="159"/>
      <c r="F54" s="159"/>
      <c r="G54" s="159"/>
      <c r="H54" s="159"/>
      <c r="I54" s="159"/>
      <c r="J54" s="95"/>
    </row>
    <row r="55" spans="1:9" s="35" customFormat="1" ht="15">
      <c r="A55" s="159"/>
      <c r="B55" s="159"/>
      <c r="C55" s="150" t="s">
        <v>13</v>
      </c>
      <c r="D55" s="92" t="s">
        <v>14</v>
      </c>
      <c r="E55" s="159"/>
      <c r="F55" s="159"/>
      <c r="G55" s="159"/>
      <c r="H55" s="159"/>
      <c r="I55" s="159"/>
    </row>
    <row r="56" spans="1:9" ht="15">
      <c r="A56" s="159"/>
      <c r="B56" s="159"/>
      <c r="C56" s="150" t="s">
        <v>36</v>
      </c>
      <c r="D56" s="92" t="s">
        <v>108</v>
      </c>
      <c r="E56" s="159"/>
      <c r="F56" s="159"/>
      <c r="G56" s="159"/>
      <c r="H56" s="159"/>
      <c r="I56" s="159"/>
    </row>
    <row r="57" spans="1:9" ht="15">
      <c r="A57" s="159"/>
      <c r="B57" s="159"/>
      <c r="C57" s="150" t="s">
        <v>15</v>
      </c>
      <c r="D57" s="92" t="s">
        <v>109</v>
      </c>
      <c r="E57" s="159"/>
      <c r="F57" s="159"/>
      <c r="G57" s="159"/>
      <c r="H57" s="159"/>
      <c r="I57" s="159"/>
    </row>
    <row r="58" spans="1:9" ht="37.5" customHeight="1">
      <c r="A58" s="159"/>
      <c r="B58" s="159"/>
      <c r="C58" s="160" t="s">
        <v>110</v>
      </c>
      <c r="D58" s="92" t="s">
        <v>162</v>
      </c>
      <c r="E58" s="159"/>
      <c r="F58" s="159"/>
      <c r="G58" s="159"/>
      <c r="H58" s="159"/>
      <c r="I58" s="159"/>
    </row>
    <row r="59" spans="2:9" ht="12.75" customHeight="1">
      <c r="B59" s="1"/>
      <c r="C59" s="1"/>
      <c r="D59" s="1"/>
      <c r="E59" s="1"/>
      <c r="F59" s="1"/>
      <c r="G59" s="1"/>
      <c r="H59" s="1"/>
      <c r="I59" s="1"/>
    </row>
    <row r="60" spans="2:9" ht="12.75" customHeight="1">
      <c r="B60" s="1"/>
      <c r="C60" s="1"/>
      <c r="D60" s="1"/>
      <c r="E60" s="35"/>
      <c r="F60" s="61"/>
      <c r="G60" s="1"/>
      <c r="H60" s="61"/>
      <c r="I60" s="61"/>
    </row>
    <row r="61" spans="1:9" ht="24">
      <c r="A61" s="142" t="s">
        <v>42</v>
      </c>
      <c r="B61" s="142" t="s">
        <v>1</v>
      </c>
      <c r="C61" s="142" t="s">
        <v>35</v>
      </c>
      <c r="D61" s="143" t="s">
        <v>0</v>
      </c>
      <c r="E61" s="144" t="s">
        <v>98</v>
      </c>
      <c r="F61" s="162" t="s">
        <v>43</v>
      </c>
      <c r="G61" s="142" t="s">
        <v>44</v>
      </c>
      <c r="H61" s="163" t="s">
        <v>45</v>
      </c>
      <c r="I61" s="164" t="s">
        <v>46</v>
      </c>
    </row>
    <row r="62" spans="1:9" ht="24">
      <c r="A62" s="149" t="s">
        <v>120</v>
      </c>
      <c r="B62" s="150" t="s">
        <v>121</v>
      </c>
      <c r="C62" s="151" t="s">
        <v>2</v>
      </c>
      <c r="D62" s="152" t="s">
        <v>122</v>
      </c>
      <c r="E62" s="153">
        <v>1</v>
      </c>
      <c r="F62" s="154" t="s">
        <v>47</v>
      </c>
      <c r="G62" s="165"/>
      <c r="H62" s="166"/>
      <c r="I62" s="209">
        <f>Tabulka818893[[#This Row],[Maximální odebrané množství v kusech]]*Tabulka818893[[#This Row],[Nabízená cena za kus v Kč bez DPH]]</f>
        <v>0</v>
      </c>
    </row>
    <row r="63" spans="1:9" ht="15">
      <c r="A63" s="159"/>
      <c r="B63" s="159"/>
      <c r="C63" s="150" t="s">
        <v>3</v>
      </c>
      <c r="D63" s="92" t="s">
        <v>67</v>
      </c>
      <c r="E63" s="168"/>
      <c r="F63" s="159"/>
      <c r="G63" s="159"/>
      <c r="H63" s="159"/>
      <c r="I63" s="159"/>
    </row>
    <row r="64" spans="1:9" ht="15">
      <c r="A64" s="159"/>
      <c r="B64" s="159"/>
      <c r="C64" s="150" t="s">
        <v>5</v>
      </c>
      <c r="D64" s="92" t="s">
        <v>123</v>
      </c>
      <c r="E64" s="159"/>
      <c r="F64" s="159"/>
      <c r="G64" s="159"/>
      <c r="H64" s="159"/>
      <c r="I64" s="159"/>
    </row>
    <row r="65" spans="1:9" ht="15">
      <c r="A65" s="159"/>
      <c r="B65" s="159"/>
      <c r="C65" s="150" t="s">
        <v>6</v>
      </c>
      <c r="D65" s="92" t="s">
        <v>124</v>
      </c>
      <c r="E65" s="159"/>
      <c r="F65" s="159"/>
      <c r="G65" s="159"/>
      <c r="H65" s="159"/>
      <c r="I65" s="159"/>
    </row>
    <row r="66" spans="1:9" ht="24">
      <c r="A66" s="159"/>
      <c r="B66" s="159"/>
      <c r="C66" s="150" t="s">
        <v>23</v>
      </c>
      <c r="D66" s="92" t="s">
        <v>125</v>
      </c>
      <c r="E66" s="159"/>
      <c r="F66" s="159"/>
      <c r="G66" s="159"/>
      <c r="H66" s="159"/>
      <c r="I66" s="159"/>
    </row>
    <row r="67" spans="1:9" ht="24">
      <c r="A67" s="159"/>
      <c r="B67" s="159"/>
      <c r="C67" s="150" t="s">
        <v>7</v>
      </c>
      <c r="D67" s="92" t="s">
        <v>68</v>
      </c>
      <c r="E67" s="159"/>
      <c r="F67" s="159"/>
      <c r="G67" s="159"/>
      <c r="H67" s="159"/>
      <c r="I67" s="159"/>
    </row>
    <row r="68" spans="1:9" ht="15">
      <c r="A68" s="159"/>
      <c r="B68" s="159"/>
      <c r="C68" s="150" t="s">
        <v>24</v>
      </c>
      <c r="D68" s="92" t="s">
        <v>126</v>
      </c>
      <c r="E68" s="159"/>
      <c r="F68" s="159"/>
      <c r="G68" s="159"/>
      <c r="H68" s="159"/>
      <c r="I68" s="159"/>
    </row>
    <row r="69" spans="1:9" ht="15">
      <c r="A69" s="159"/>
      <c r="B69" s="159"/>
      <c r="C69" s="150" t="s">
        <v>8</v>
      </c>
      <c r="D69" s="92" t="s">
        <v>62</v>
      </c>
      <c r="E69" s="159"/>
      <c r="F69" s="159"/>
      <c r="G69" s="159"/>
      <c r="H69" s="159"/>
      <c r="I69" s="159"/>
    </row>
    <row r="70" spans="1:9" ht="24">
      <c r="A70" s="159"/>
      <c r="B70" s="159"/>
      <c r="C70" s="150" t="s">
        <v>9</v>
      </c>
      <c r="D70" s="92" t="s">
        <v>127</v>
      </c>
      <c r="E70" s="159"/>
      <c r="F70" s="159"/>
      <c r="G70" s="159"/>
      <c r="H70" s="159"/>
      <c r="I70" s="159"/>
    </row>
    <row r="71" spans="1:9" ht="15">
      <c r="A71" s="159"/>
      <c r="B71" s="159"/>
      <c r="C71" s="150" t="s">
        <v>10</v>
      </c>
      <c r="D71" s="92" t="s">
        <v>69</v>
      </c>
      <c r="E71" s="159"/>
      <c r="F71" s="159"/>
      <c r="G71" s="159"/>
      <c r="H71" s="159"/>
      <c r="I71" s="159"/>
    </row>
    <row r="72" spans="1:9" ht="15">
      <c r="A72" s="159"/>
      <c r="B72" s="159"/>
      <c r="C72" s="150" t="s">
        <v>11</v>
      </c>
      <c r="D72" s="92" t="s">
        <v>70</v>
      </c>
      <c r="E72" s="159"/>
      <c r="F72" s="159"/>
      <c r="G72" s="159"/>
      <c r="H72" s="159"/>
      <c r="I72" s="159"/>
    </row>
    <row r="73" spans="1:9" ht="15">
      <c r="A73" s="159"/>
      <c r="B73" s="159"/>
      <c r="C73" s="150" t="s">
        <v>13</v>
      </c>
      <c r="D73" s="92" t="s">
        <v>14</v>
      </c>
      <c r="E73" s="159"/>
      <c r="F73" s="159"/>
      <c r="G73" s="159"/>
      <c r="H73" s="159"/>
      <c r="I73" s="159"/>
    </row>
    <row r="74" spans="1:9" ht="15">
      <c r="A74" s="159"/>
      <c r="B74" s="159"/>
      <c r="C74" s="150" t="s">
        <v>36</v>
      </c>
      <c r="D74" s="92" t="s">
        <v>108</v>
      </c>
      <c r="E74" s="159"/>
      <c r="F74" s="159"/>
      <c r="G74" s="159"/>
      <c r="H74" s="159"/>
      <c r="I74" s="159"/>
    </row>
    <row r="75" spans="1:9" ht="15">
      <c r="A75" s="159"/>
      <c r="B75" s="159"/>
      <c r="C75" s="150" t="s">
        <v>26</v>
      </c>
      <c r="D75" s="92" t="s">
        <v>128</v>
      </c>
      <c r="E75" s="159"/>
      <c r="F75" s="159"/>
      <c r="G75" s="159"/>
      <c r="H75" s="159"/>
      <c r="I75" s="159"/>
    </row>
    <row r="76" spans="1:9" ht="15">
      <c r="A76" s="159"/>
      <c r="B76" s="159"/>
      <c r="C76" s="150" t="s">
        <v>27</v>
      </c>
      <c r="D76" s="92" t="s">
        <v>129</v>
      </c>
      <c r="E76" s="159"/>
      <c r="F76" s="159"/>
      <c r="G76" s="159"/>
      <c r="H76" s="159"/>
      <c r="I76" s="159"/>
    </row>
    <row r="77" spans="1:9" ht="15">
      <c r="A77" s="159"/>
      <c r="B77" s="159"/>
      <c r="C77" s="160" t="s">
        <v>39</v>
      </c>
      <c r="D77" s="167" t="s">
        <v>130</v>
      </c>
      <c r="E77" s="159"/>
      <c r="F77" s="159"/>
      <c r="G77" s="159"/>
      <c r="H77" s="159"/>
      <c r="I77" s="159"/>
    </row>
    <row r="78" spans="1:9" ht="15">
      <c r="A78" s="159"/>
      <c r="B78" s="159"/>
      <c r="C78" s="150" t="s">
        <v>49</v>
      </c>
      <c r="D78" s="92" t="s">
        <v>131</v>
      </c>
      <c r="E78" s="159"/>
      <c r="F78" s="159"/>
      <c r="G78" s="159"/>
      <c r="H78" s="159"/>
      <c r="I78" s="159"/>
    </row>
    <row r="79" spans="2:9" ht="15">
      <c r="B79" s="1"/>
      <c r="C79" s="1"/>
      <c r="D79" s="1"/>
      <c r="E79" s="1"/>
      <c r="F79" s="1"/>
      <c r="G79" s="1"/>
      <c r="H79" s="1"/>
      <c r="I79" s="1"/>
    </row>
    <row r="80" spans="2:9" ht="12.75" thickBot="1">
      <c r="B80" s="1"/>
      <c r="C80" s="1"/>
      <c r="D80" s="1"/>
      <c r="E80" s="35"/>
      <c r="F80" s="61"/>
      <c r="G80" s="1"/>
      <c r="H80" s="61"/>
      <c r="I80" s="61"/>
    </row>
    <row r="81" spans="1:9" ht="24">
      <c r="A81" s="180" t="s">
        <v>42</v>
      </c>
      <c r="B81" s="181" t="s">
        <v>1</v>
      </c>
      <c r="C81" s="181" t="s">
        <v>35</v>
      </c>
      <c r="D81" s="182" t="s">
        <v>0</v>
      </c>
      <c r="E81" s="183" t="s">
        <v>98</v>
      </c>
      <c r="F81" s="184" t="s">
        <v>43</v>
      </c>
      <c r="G81" s="181" t="s">
        <v>44</v>
      </c>
      <c r="H81" s="185" t="s">
        <v>45</v>
      </c>
      <c r="I81" s="186" t="s">
        <v>46</v>
      </c>
    </row>
    <row r="82" spans="1:9" ht="48">
      <c r="A82" s="169" t="s">
        <v>132</v>
      </c>
      <c r="B82" s="170" t="s">
        <v>150</v>
      </c>
      <c r="C82" s="171" t="s">
        <v>31</v>
      </c>
      <c r="D82" s="172" t="s">
        <v>133</v>
      </c>
      <c r="E82" s="173">
        <v>1</v>
      </c>
      <c r="F82" s="174" t="s">
        <v>47</v>
      </c>
      <c r="G82" s="175"/>
      <c r="H82" s="176"/>
      <c r="I82" s="210">
        <f>E82*H82</f>
        <v>0</v>
      </c>
    </row>
    <row r="83" spans="1:9" ht="15">
      <c r="A83" s="244"/>
      <c r="B83" s="245"/>
      <c r="C83" s="150" t="s">
        <v>9</v>
      </c>
      <c r="D83" s="92" t="s">
        <v>134</v>
      </c>
      <c r="E83" s="250"/>
      <c r="F83" s="251"/>
      <c r="G83" s="251"/>
      <c r="H83" s="251"/>
      <c r="I83" s="252"/>
    </row>
    <row r="84" spans="1:9" ht="15">
      <c r="A84" s="246"/>
      <c r="B84" s="247"/>
      <c r="C84" s="170" t="s">
        <v>37</v>
      </c>
      <c r="D84" s="177" t="s">
        <v>135</v>
      </c>
      <c r="E84" s="253"/>
      <c r="F84" s="254"/>
      <c r="G84" s="254"/>
      <c r="H84" s="254"/>
      <c r="I84" s="255"/>
    </row>
    <row r="85" spans="1:9" ht="15">
      <c r="A85" s="246"/>
      <c r="B85" s="247"/>
      <c r="C85" s="150" t="s">
        <v>32</v>
      </c>
      <c r="D85" s="92" t="s">
        <v>136</v>
      </c>
      <c r="E85" s="253"/>
      <c r="F85" s="254"/>
      <c r="G85" s="254"/>
      <c r="H85" s="254"/>
      <c r="I85" s="255"/>
    </row>
    <row r="86" spans="1:9" ht="12.75" thickBot="1">
      <c r="A86" s="248"/>
      <c r="B86" s="249"/>
      <c r="C86" s="178" t="s">
        <v>49</v>
      </c>
      <c r="D86" s="179" t="s">
        <v>131</v>
      </c>
      <c r="E86" s="256"/>
      <c r="F86" s="257"/>
      <c r="G86" s="257"/>
      <c r="H86" s="257"/>
      <c r="I86" s="258"/>
    </row>
    <row r="88" ht="12.75" thickBot="1"/>
    <row r="89" spans="4:9" ht="32.25" customHeight="1" thickBot="1">
      <c r="D89" s="214" t="s">
        <v>146</v>
      </c>
      <c r="E89" s="215"/>
      <c r="F89" s="215"/>
      <c r="G89" s="215"/>
      <c r="H89" s="216"/>
      <c r="I89" s="197">
        <f>I82+I62+I43+I24+I5</f>
        <v>0</v>
      </c>
    </row>
    <row r="98" ht="15">
      <c r="K98" s="5"/>
    </row>
    <row r="99" ht="15">
      <c r="K99" s="5"/>
    </row>
  </sheetData>
  <mergeCells count="3">
    <mergeCell ref="D89:H89"/>
    <mergeCell ref="A83:B86"/>
    <mergeCell ref="E83:I86"/>
  </mergeCells>
  <printOptions/>
  <pageMargins left="0.7" right="0.7" top="0.787401575" bottom="0.787401575" header="0.3" footer="0.3"/>
  <pageSetup fitToHeight="1" fitToWidth="1" horizontalDpi="600" verticalDpi="600" orientation="portrait" paperSize="8" scale="45" r:id="rId5"/>
  <headerFooter>
    <oddFooter>&amp;L&amp;1#&amp;"Calibri"&amp;6&amp;K7F7F7FDell Customer Communication - Confidential</oddFooter>
  </headerFooter>
  <tableParts>
    <tablePart r:id="rId3"/>
    <tablePart r:id="rId2"/>
    <tablePart r:id="rId4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120D9-5F23-4118-AF54-C87B08D82E49}">
  <dimension ref="A1:C9"/>
  <sheetViews>
    <sheetView workbookViewId="0" topLeftCell="A1">
      <selection activeCell="H14" sqref="H14"/>
    </sheetView>
  </sheetViews>
  <sheetFormatPr defaultColWidth="9.140625" defaultRowHeight="15"/>
  <cols>
    <col min="2" max="2" width="64.421875" style="0" customWidth="1"/>
    <col min="3" max="3" width="30.28125" style="0" customWidth="1"/>
  </cols>
  <sheetData>
    <row r="1" spans="1:3" ht="15">
      <c r="A1" s="259" t="s">
        <v>151</v>
      </c>
      <c r="B1" s="259"/>
      <c r="C1" s="202"/>
    </row>
    <row r="2" ht="15">
      <c r="C2" s="201"/>
    </row>
    <row r="3" ht="15">
      <c r="C3" s="201"/>
    </row>
    <row r="4" ht="15">
      <c r="A4" s="195" t="s">
        <v>152</v>
      </c>
    </row>
    <row r="5" ht="15.75" thickBot="1">
      <c r="A5" s="196"/>
    </row>
    <row r="6" spans="1:3" ht="30.75" thickBot="1">
      <c r="A6" s="262" t="s">
        <v>153</v>
      </c>
      <c r="B6" s="263"/>
      <c r="C6" s="198" t="s">
        <v>144</v>
      </c>
    </row>
    <row r="7" spans="1:3" ht="45" customHeight="1">
      <c r="A7" s="264" t="s">
        <v>141</v>
      </c>
      <c r="B7" s="265"/>
      <c r="C7" s="199">
        <f>'Minimální odebrané množství'!I136</f>
        <v>0</v>
      </c>
    </row>
    <row r="8" spans="1:3" ht="45" customHeight="1" thickBot="1">
      <c r="A8" s="266" t="s">
        <v>142</v>
      </c>
      <c r="B8" s="267"/>
      <c r="C8" s="200">
        <f>'Maximální odebrané množství'!I89</f>
        <v>0</v>
      </c>
    </row>
    <row r="9" spans="1:3" ht="31.5" customHeight="1" thickBot="1">
      <c r="A9" s="260" t="s">
        <v>143</v>
      </c>
      <c r="B9" s="261"/>
      <c r="C9" s="203">
        <f>SUM(C7:C8)</f>
        <v>0</v>
      </c>
    </row>
  </sheetData>
  <mergeCells count="5">
    <mergeCell ref="A1:B1"/>
    <mergeCell ref="A9:B9"/>
    <mergeCell ref="A6:B6"/>
    <mergeCell ref="A7:B7"/>
    <mergeCell ref="A8:B8"/>
  </mergeCells>
  <printOptions/>
  <pageMargins left="0.7" right="0.7" top="0.787401575" bottom="0.787401575" header="0.3" footer="0.3"/>
  <pageSetup horizontalDpi="600" verticalDpi="600" orientation="portrait" paperSize="9" scale="9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F5B2E1E0A686479DD317A7125C4147" ma:contentTypeVersion="4" ma:contentTypeDescription="Vytvoří nový dokument" ma:contentTypeScope="" ma:versionID="bd8d0f400f343a243864c578efdf81f9">
  <xsd:schema xmlns:xsd="http://www.w3.org/2001/XMLSchema" xmlns:xs="http://www.w3.org/2001/XMLSchema" xmlns:p="http://schemas.microsoft.com/office/2006/metadata/properties" xmlns:ns2="e16ad96b-79ac-4f4a-9f2e-a39b9f30fa0c" xmlns:ns3="bfb6dfe8-97b8-4440-9a42-88401c43eece" targetNamespace="http://schemas.microsoft.com/office/2006/metadata/properties" ma:root="true" ma:fieldsID="56f814624339e507cd72064e6e6ff244" ns2:_="" ns3:_="">
    <xsd:import namespace="e16ad96b-79ac-4f4a-9f2e-a39b9f30fa0c"/>
    <xsd:import namespace="bfb6dfe8-97b8-4440-9a42-88401c43ee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6ad96b-79ac-4f4a-9f2e-a39b9f30fa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6dfe8-97b8-4440-9a42-88401c43ee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ECF2A7-A5CB-45DE-974E-7408D7EECD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6ad96b-79ac-4f4a-9f2e-a39b9f30fa0c"/>
    <ds:schemaRef ds:uri="bfb6dfe8-97b8-4440-9a42-88401c43ee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7DB2DD-AB3C-41ED-BC64-E49E9496BF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9C7771-CCA7-4D6E-B4B0-1EE336EAB71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16ad96b-79ac-4f4a-9f2e-a39b9f30fa0c"/>
    <ds:schemaRef ds:uri="http://purl.org/dc/elements/1.1/"/>
    <ds:schemaRef ds:uri="http://schemas.microsoft.com/office/2006/metadata/properties"/>
    <ds:schemaRef ds:uri="bfb6dfe8-97b8-4440-9a42-88401c43eece"/>
    <ds:schemaRef ds:uri="http://schemas.microsoft.com/office/2006/documentManagement/typ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Mickova, Alice</dc:creator>
  <cp:keywords/>
  <dc:description/>
  <cp:lastModifiedBy>Fischerová, Karolína</cp:lastModifiedBy>
  <cp:lastPrinted>2022-06-29T07:07:47Z</cp:lastPrinted>
  <dcterms:created xsi:type="dcterms:W3CDTF">2016-08-18T13:11:14Z</dcterms:created>
  <dcterms:modified xsi:type="dcterms:W3CDTF">2022-08-16T19:24:39Z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7f17c0-b23c-493d-99ab-b037779ecd33_Enabled">
    <vt:lpwstr>True</vt:lpwstr>
  </property>
  <property fmtid="{D5CDD505-2E9C-101B-9397-08002B2CF9AE}" pid="3" name="MSIP_Label_a17f17c0-b23c-493d-99ab-b037779ecd33_SiteId">
    <vt:lpwstr>945c199a-83a2-4e80-9f8c-5a91be5752dd</vt:lpwstr>
  </property>
  <property fmtid="{D5CDD505-2E9C-101B-9397-08002B2CF9AE}" pid="4" name="MSIP_Label_a17f17c0-b23c-493d-99ab-b037779ecd33_Owner">
    <vt:lpwstr>Alice_Mickova@Dell.com</vt:lpwstr>
  </property>
  <property fmtid="{D5CDD505-2E9C-101B-9397-08002B2CF9AE}" pid="5" name="MSIP_Label_a17f17c0-b23c-493d-99ab-b037779ecd33_SetDate">
    <vt:lpwstr>2020-01-14T14:50:30.8781646Z</vt:lpwstr>
  </property>
  <property fmtid="{D5CDD505-2E9C-101B-9397-08002B2CF9AE}" pid="6" name="MSIP_Label_a17f17c0-b23c-493d-99ab-b037779ecd33_Name">
    <vt:lpwstr>Customer Communication</vt:lpwstr>
  </property>
  <property fmtid="{D5CDD505-2E9C-101B-9397-08002B2CF9AE}" pid="7" name="MSIP_Label_a17f17c0-b23c-493d-99ab-b037779ecd33_Application">
    <vt:lpwstr>Microsoft Azure Information Protection</vt:lpwstr>
  </property>
  <property fmtid="{D5CDD505-2E9C-101B-9397-08002B2CF9AE}" pid="8" name="MSIP_Label_a17f17c0-b23c-493d-99ab-b037779ecd33_Extended_MSFT_Method">
    <vt:lpwstr>Manual</vt:lpwstr>
  </property>
  <property fmtid="{D5CDD505-2E9C-101B-9397-08002B2CF9AE}" pid="9" name="aiplabel">
    <vt:lpwstr>Customer Communication</vt:lpwstr>
  </property>
  <property fmtid="{D5CDD505-2E9C-101B-9397-08002B2CF9AE}" pid="10" name="ContentTypeId">
    <vt:lpwstr>0x010100A9F5B2E1E0A686479DD317A7125C4147</vt:lpwstr>
  </property>
</Properties>
</file>