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oboje\Mražené\"/>
    </mc:Choice>
  </mc:AlternateContent>
  <bookViews>
    <workbookView xWindow="0" yWindow="0" windowWidth="28800" windowHeight="12450"/>
  </bookViews>
  <sheets>
    <sheet name="MQ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6" i="2" l="1"/>
  <c r="I226" i="2"/>
  <c r="I227" i="2"/>
  <c r="Q226" i="2"/>
  <c r="Q227" i="2"/>
  <c r="R226" i="2"/>
  <c r="R227" i="2"/>
  <c r="I228" i="2"/>
  <c r="I229" i="2"/>
  <c r="Q228" i="2"/>
  <c r="Q229" i="2"/>
  <c r="R228" i="2"/>
  <c r="R229" i="2"/>
  <c r="I230" i="2"/>
  <c r="Q230" i="2"/>
  <c r="R230" i="2"/>
  <c r="I225" i="2" l="1"/>
  <c r="Q225" i="2"/>
  <c r="R225" i="2"/>
  <c r="E223" i="2" l="1"/>
  <c r="I224" i="2"/>
  <c r="Q224" i="2"/>
  <c r="R224" i="2"/>
  <c r="I223" i="2"/>
  <c r="Q223" i="2"/>
  <c r="R223" i="2"/>
  <c r="R221" i="2" l="1"/>
  <c r="R222" i="2"/>
  <c r="I221" i="2" l="1"/>
  <c r="I222" i="2"/>
  <c r="Q221" i="2"/>
  <c r="Q222" i="2"/>
  <c r="I220" i="2" l="1"/>
  <c r="Q220" i="2"/>
  <c r="R220" i="2"/>
  <c r="I219" i="2"/>
  <c r="Q219" i="2"/>
  <c r="R219" i="2"/>
  <c r="I153" i="2"/>
  <c r="Q153" i="2"/>
  <c r="R153" i="2"/>
  <c r="I127" i="2" l="1"/>
  <c r="Q127" i="2"/>
  <c r="R127" i="2"/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5" i="2"/>
  <c r="I218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5" i="2"/>
  <c r="I231" i="2" l="1"/>
</calcChain>
</file>

<file path=xl/sharedStrings.xml><?xml version="1.0" encoding="utf-8"?>
<sst xmlns="http://schemas.openxmlformats.org/spreadsheetml/2006/main" count="917" uniqueCount="674">
  <si>
    <t>MJ</t>
  </si>
  <si>
    <t>kg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</si>
  <si>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</si>
  <si>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</si>
  <si>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</si>
  <si>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</si>
  <si>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</si>
  <si>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</si>
  <si>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</si>
  <si>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3 x týdně v čase 6:00 - 10:00</t>
  </si>
  <si>
    <t>ks</t>
  </si>
  <si>
    <t>Borůvky farmované</t>
  </si>
  <si>
    <t>Borůvky lesní</t>
  </si>
  <si>
    <t>mražené, malý průměr, sytě modrá dužina, sbírané ve volné přírodě</t>
  </si>
  <si>
    <t>2,5 kg</t>
  </si>
  <si>
    <t>mražené, kalibr 50g, s česnekem a majoránkou, předsmažené</t>
  </si>
  <si>
    <t>mražené, tradiční česká receptura</t>
  </si>
  <si>
    <t>Bramborové plátky</t>
  </si>
  <si>
    <t>mražené, tloušťka 3-5mm</t>
  </si>
  <si>
    <t>Brambory americké se slupkou</t>
  </si>
  <si>
    <t>mražené, vhodné pro tepelnou úpravu ve fritéze, nebo v konvektomatu</t>
  </si>
  <si>
    <t>Brambory gratinované</t>
  </si>
  <si>
    <t>mražené, úprava v konvektomatu, bez lepku</t>
  </si>
  <si>
    <t>Brokolice hlavičky XXL</t>
  </si>
  <si>
    <t>mražené, Ø hlaviček min 40-60mm</t>
  </si>
  <si>
    <t>Brokolicová rýže</t>
  </si>
  <si>
    <t>mražené, zrna max 4x4mm</t>
  </si>
  <si>
    <t>Brokolicové pyré</t>
  </si>
  <si>
    <t>mražené, příloha, bezlepkové</t>
  </si>
  <si>
    <t>Dezert brownie řezy</t>
  </si>
  <si>
    <t>mražený s čokoládovými boby, váha ks 2500-2700g, předkrájený na porce s váhou max 130g</t>
  </si>
  <si>
    <t>Dezert brownies s malinami bez lepku</t>
  </si>
  <si>
    <t>čmražený čokoládový korpus s malinami, se slunečnicovými a dýňovými semínky, lískovými ořechy a mandlemi s polevou, bez lepku, váha 1000 -1100g, předkrájené na max 90g</t>
  </si>
  <si>
    <t>Dezert Dort bezlepkový</t>
  </si>
  <si>
    <t>mražený dort s krémem ze smetany a tvarohu, s čokoládovou polevou, tmavým korpusem, bezlepkový, váha 1300-1500g, předkrájený na max 100g</t>
  </si>
  <si>
    <t>mražený dort z nugátového a bílého krému v tmavém korpusu, zdebený lískovými ořechy a čokoládovou polevou, váha ks 1500-1700g, předporcovaný na max 150g</t>
  </si>
  <si>
    <t>Dezert dort malinový</t>
  </si>
  <si>
    <t>Dezert dort mrkvový</t>
  </si>
  <si>
    <t>Dezert dort orechový</t>
  </si>
  <si>
    <t>mražený dort s ořechovým krémem, sušenkovo máslovým korpusem, zdobený karamelem a a drcenými ořechy, váha ks 1200-1400g, předkrájené, váha porce max 110g</t>
  </si>
  <si>
    <t>Dezert jablečný štrúdl</t>
  </si>
  <si>
    <t>Jablečný štrúdl z listového těsta, mražený, porce 100g</t>
  </si>
  <si>
    <t>Dezert jahodový dort</t>
  </si>
  <si>
    <t>mražený cheese cake, váha ks 1400-1600g, jahodový na sušenkovém korpusu, s půlkami jahod a jahodovou polevou, předporcovaný na max 130g porce</t>
  </si>
  <si>
    <t>Dezert karamelový dort se slaným karamelem</t>
  </si>
  <si>
    <t>Dezert makový koláč s drobenkou</t>
  </si>
  <si>
    <t>Dezert medovník</t>
  </si>
  <si>
    <t>Dezert mražený tvarohový dort</t>
  </si>
  <si>
    <t>Dezert muffin borůvkový</t>
  </si>
  <si>
    <t>Dezert muffin čokoládový</t>
  </si>
  <si>
    <t>Dezert pekanový dort</t>
  </si>
  <si>
    <t>Dezert schvarcvaldský koláč</t>
  </si>
  <si>
    <t>Dezert švestkový koláč s drobenkou</t>
  </si>
  <si>
    <t>mražený švestkový koláč s máslovou drobenkou, určený na rozmražení, váha ks max 2600g, předkrájený na porce o velikosti max 140g</t>
  </si>
  <si>
    <t>Dezert třešně višně</t>
  </si>
  <si>
    <t>Donut balený</t>
  </si>
  <si>
    <t>mražený donut s dekoratovním posypem, příchuť jahoda a čokoláda, na rozmražení, váha 1 ks 50-60g</t>
  </si>
  <si>
    <t>Fazolové lusky řezané</t>
  </si>
  <si>
    <t>mražené, řezy 2-4mm</t>
  </si>
  <si>
    <t>bramborové, krupice z tvrdé pšenice</t>
  </si>
  <si>
    <t>Grilovaná zelenina</t>
  </si>
  <si>
    <t>mražená zeleninová směs na grilování, paprika, lilek, cuketa a cibule</t>
  </si>
  <si>
    <t>mražené, brambory min 70%</t>
  </si>
  <si>
    <t>mražené, řez 15x15mm</t>
  </si>
  <si>
    <t>Hranolky Julienne</t>
  </si>
  <si>
    <t>Hranolky předsmažené</t>
  </si>
  <si>
    <t>mražené, řez 10x10 mm, předsmažené</t>
  </si>
  <si>
    <t>Hranolky se slupkou</t>
  </si>
  <si>
    <t>mražené belgické hranolky se slupkou, nepravidelný řez</t>
  </si>
  <si>
    <t>Hranolky steakové</t>
  </si>
  <si>
    <t>mražené steakové hranolky, řez 9x18mm</t>
  </si>
  <si>
    <t>Hrášek</t>
  </si>
  <si>
    <t>mražený</t>
  </si>
  <si>
    <t>Jahody celé</t>
  </si>
  <si>
    <t>mražené celé</t>
  </si>
  <si>
    <t>mražená kobliha plněná zdobená cukrem, na rozmražení, váha 1 ks 55-65g</t>
  </si>
  <si>
    <t>Kobliha plněná nugátová</t>
  </si>
  <si>
    <t>Kukuřice</t>
  </si>
  <si>
    <t>mražená, cukrová</t>
  </si>
  <si>
    <t>Květák růžičky</t>
  </si>
  <si>
    <t>mražené, růžičky, 4-6 cm</t>
  </si>
  <si>
    <t>Květák rýže</t>
  </si>
  <si>
    <t>mražené, jemné kostičky 4x4mm</t>
  </si>
  <si>
    <t>Lečo</t>
  </si>
  <si>
    <t>mražená směs rajčat, papriky a cibule</t>
  </si>
  <si>
    <t>Lesní směs</t>
  </si>
  <si>
    <t>zmrazené lesní ovoce: jahody, maliny, ostružiny, červený ribíz</t>
  </si>
  <si>
    <t>Listové pláty</t>
  </si>
  <si>
    <t>Maliny</t>
  </si>
  <si>
    <t>mražené</t>
  </si>
  <si>
    <t>Mango</t>
  </si>
  <si>
    <t>mražené kostky plodu 20x20mm</t>
  </si>
  <si>
    <t>Mrkev baby</t>
  </si>
  <si>
    <t>mražená mini mrkev sladká</t>
  </si>
  <si>
    <t>Obalovaná treska s brokolicí a sýrem</t>
  </si>
  <si>
    <t>mražená treska se směsí brokolice a sýra, obalovaná, předsmažená, váha porce 150-160g</t>
  </si>
  <si>
    <t>Obalované filé porce nemleté</t>
  </si>
  <si>
    <t>mražené předsmažené menleté rybí filé, určené na dosmažení, váha porce 145-155g</t>
  </si>
  <si>
    <t>plátek drůbežího mletýho masa se šunkou a sýrem, mražený obalovaný, balený IQF, váha porce 120-130g</t>
  </si>
  <si>
    <t>mražený obalený filet z lososa, předsmažený, váha porce 100-110g</t>
  </si>
  <si>
    <t>mražený eidam plátek obalovaný a předsmažený, při tepelné úpravě nesmí vytéct a praskat, váha ks 120-130g, úprava ve fritéze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</si>
  <si>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</si>
  <si>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</si>
  <si>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</si>
  <si>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</si>
  <si>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mražený mix bezlepkových mražených chlebů - lněný a slunečnicový, bez dopeku, váha chleba 0,5kg</t>
  </si>
  <si>
    <t>chléb toustový z pšeničné mouky, tmavý min 65% celozrnné pšeničné mouky, plátkovaný, velikost plátků max 12x12x1,25, bez konzervantů a stabilizátorů</t>
  </si>
  <si>
    <t>mražené pečivo na dopek, křupavá kůrka, určené na výrobu sendvičů a plnění, váha ks po dopečení 90-95g</t>
  </si>
  <si>
    <t>mražená vícezrnná bageta s s praženými obilnými zrny, posypaná, délka 27-29 cm, určená na dopek, váha po dopečení min 110-115g</t>
  </si>
  <si>
    <t>mražená vícezrnná bageta se slunečnicovými, sezamovými a lněnými semínkami, délka min 28 cm, určená na dopek, váha po dopečení min 135-140g</t>
  </si>
  <si>
    <t>Pečivo croissant máslový s čokoládou</t>
  </si>
  <si>
    <t>mražený francouzký croissant plněný, určený na dopek, váha 1 ks 90g</t>
  </si>
  <si>
    <t>Pečivo hotelové máslové mini</t>
  </si>
  <si>
    <t>Pečivo kaiserka</t>
  </si>
  <si>
    <t>mražený pečivo určené na dopek, hmotnost 1kusu 55-65g</t>
  </si>
  <si>
    <t>Pečivo máslové plněné</t>
  </si>
  <si>
    <t>Pečivo minikoblížek plněný</t>
  </si>
  <si>
    <t>Pečivo rohlík císařský</t>
  </si>
  <si>
    <t>Pitta chléb</t>
  </si>
  <si>
    <t>mražený chléb, určený k plnění, průměr placky 145-155 mm, váha  75-85g</t>
  </si>
  <si>
    <t>Ratatouille kostka</t>
  </si>
  <si>
    <t>mražená tradiční francouzká s rajčaty, cuketou, lilkem, červenou paprikou a cibulí</t>
  </si>
  <si>
    <t>Ryba aljašská treska filet</t>
  </si>
  <si>
    <t>mražená nebo chlazená, filety 55-200g, baleno interleaved, obsah tuku max 1%, v případe mražené max 10% glazura</t>
  </si>
  <si>
    <t>Ryba aljašská treska svíčková</t>
  </si>
  <si>
    <t>chlazená, nebo mražená, váha 90-120g/ks, bez kůže, z aljašské tresky, baleno IQF, glazura max 10%, tvar váleček, tuk v masu max 1%</t>
  </si>
  <si>
    <t>Ryba Candát filet s kůží 300-500 g</t>
  </si>
  <si>
    <t>chlazený/mražený candát s kůží bez kosti, baleno IQF, glazura max 10%</t>
  </si>
  <si>
    <t xml:space="preserve">mražené filé, 100% masa z celých nemletých filet mořské štiky, bez chemických přísad, bez přidané vody a kůže, seafrozen </t>
  </si>
  <si>
    <t>chlazený nebo mražený, půlky kapra s páteří, bez ocasu a hlavy, bez šupin, max 10% glazura v případe mraženého</t>
  </si>
  <si>
    <t>chlazený nebo mražený,bez ocasu a hlavy, bez šupin, bez páteře, bez kůže, max 10% glazura v případe mraženého, kalibr přibližne 400g</t>
  </si>
  <si>
    <t>Ryba losos filet z lososa obecného</t>
  </si>
  <si>
    <t>chlazený, nebo mražený, 1,3 - 1,9 kg/ks, bez ostí a kůže, max 1% glazura v případe mraženýcho</t>
  </si>
  <si>
    <t>Ryba Losos uzený plátkovaný</t>
  </si>
  <si>
    <t>chlazené, nebo mražené plátky lososa obecného, uzené studeným kouřem na bukovém dřevu</t>
  </si>
  <si>
    <t>mražené, nebo chlazené kalibrované porce 150g, chov Norsko, v případe mraženého mx 10% glazura</t>
  </si>
  <si>
    <t xml:space="preserve">chlazená, nebo mražená, v případě mražený ryby mražená přímo na míistě lovu, obsah tuku v rybě min 20%, </t>
  </si>
  <si>
    <t>mražený, nebo chlazený filet bez kostí a kůže, velikost 60-140g, baleno interleaved, obsah tuku v rybě do 3%</t>
  </si>
  <si>
    <t>Ryba Pangas filet</t>
  </si>
  <si>
    <t>mražený, nebo chlazený, bez kostí a kůže, 120-170g, baleno IQF, max 10% glazury v případě mražení</t>
  </si>
  <si>
    <t>mražená, nebo chlazená, 120-170g váha / ks, filet s kůží</t>
  </si>
  <si>
    <t>mražený, nebo chlazený, celá ryba, kuchaná, 200-250g/ks, bez glazury, baleno jednotlivě ve folii</t>
  </si>
  <si>
    <t>Ryba Sumeček africký filet</t>
  </si>
  <si>
    <t>chlazený, nebo mražený, bez kůže a kostí, váha 200-400g/ks, mražený max 10% glazura</t>
  </si>
  <si>
    <t>mražený, nebo chlazený, kalibr přibližne 100g, v případe mražené zamrazeno hned po lovu, glazura max 10%</t>
  </si>
  <si>
    <t>Ryba Treska obecná filet</t>
  </si>
  <si>
    <t>mražená, nebo chlazená, 200-400g/ks, bez kůže, v případe mražené max 10% glazura</t>
  </si>
  <si>
    <t>Ryba Treska tmavá filet bez kostí a kůže</t>
  </si>
  <si>
    <t>mražená, nebo chlazená, bez kostí a kůže, filet 200-500g, baleno interleaved, bez glazury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</si>
  <si>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</si>
  <si>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</si>
  <si>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</si>
  <si>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</si>
  <si>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</si>
  <si>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</si>
  <si>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</si>
  <si>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lesních hub</t>
  </si>
  <si>
    <t>mražená směs hřibů, kostky 2x2 cm, plodnice hřib smrkový, hřuíb dubový včetně třenů, kostky hribů hnědých bez třenů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</si>
  <si>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</si>
  <si>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</si>
  <si>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</si>
  <si>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</si>
  <si>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</si>
  <si>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</si>
  <si>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</si>
  <si>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</si>
  <si>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</si>
  <si>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</si>
  <si>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</si>
  <si>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Špenát drcený listový</t>
  </si>
  <si>
    <t>Wok zelenina směs</t>
  </si>
  <si>
    <t xml:space="preserve">mražená směs - zelí, mrkev, minikukuřice, hrachové lusky, Shitake houba, </t>
  </si>
  <si>
    <t>mražené zeleninové hranolky z mrkve a pastiňáku, bez lepku</t>
  </si>
  <si>
    <t>minimální obsah jahod 60%, bez lepku</t>
  </si>
  <si>
    <t>Zmrzlina jahodová dreň Nanuk tmavá/světlá poleva 55-60 ml</t>
  </si>
  <si>
    <t>změs karamel a ořechy v certifikované čokoládové polevě, bez lepku</t>
  </si>
  <si>
    <t>čokoládový, certifikovaná čokoláda - poleva, bez lepku</t>
  </si>
  <si>
    <t>mražené, plátkové</t>
  </si>
  <si>
    <t xml:space="preserve">Název </t>
  </si>
  <si>
    <t xml:space="preserve">Maximální přípustné balení </t>
  </si>
  <si>
    <t>Bramborové krokety české</t>
  </si>
  <si>
    <t>Obalovaný Gordon blue</t>
  </si>
  <si>
    <t>Obalovaný Sýr</t>
  </si>
  <si>
    <t>Pečivo croissant máslový</t>
  </si>
  <si>
    <t>Ryba Makrela kuchaná</t>
  </si>
  <si>
    <t>Ryba Pražma královská filet</t>
  </si>
  <si>
    <t>Ryba Pstruh duhový kuchaný</t>
  </si>
  <si>
    <t>Ryba Tilápie filet</t>
  </si>
  <si>
    <t>Směs kukuřice mrkev hrášek</t>
  </si>
  <si>
    <t>Dezert dort čokoládový s nugátem</t>
  </si>
  <si>
    <t>Dezert dort čokoládový s hoblinami</t>
  </si>
  <si>
    <t>Dezert dort čokoládový porcovaný</t>
  </si>
  <si>
    <t>Zmrzlina Nanuk čokoládový 45 az 50 ml</t>
  </si>
  <si>
    <t>Ryba Kapr půlky kalibrovaný</t>
  </si>
  <si>
    <t>Pečivo-bezlepkový chléb krájený</t>
  </si>
  <si>
    <t>Losos Gorbuša porce s kůží</t>
  </si>
  <si>
    <t>Porce z divokého lososa gorbuši, s kůží a bez kostí v MSC kvalitě, Velikost porcí 110–150 g, průměrně cca 135 g. V kartonu 5 kg je cca 37 porcí. Glazura do 10 %.</t>
  </si>
  <si>
    <t>Mrkev mražená</t>
  </si>
  <si>
    <t>Hlíva ústřičná kostky</t>
  </si>
  <si>
    <t>mražený porek</t>
  </si>
  <si>
    <t>Tortilla 25cm</t>
  </si>
  <si>
    <t>Guacamole dip (avokádová salsa)</t>
  </si>
  <si>
    <t>Sloupec1</t>
  </si>
  <si>
    <t>z pšeničné mouky, průměr 25cm</t>
  </si>
  <si>
    <t>z pšeničné mouky, průměr 30cm</t>
  </si>
  <si>
    <t>kostky, bal 2,5kg</t>
  </si>
  <si>
    <t>Kořeněné avokádové pyré s 86 % avokáda.</t>
  </si>
  <si>
    <t>Bulgur a čočka</t>
  </si>
  <si>
    <t>mix zelené čočky a bulguru jako příloha, úprava v konvektomatě, bal 2,5kg</t>
  </si>
  <si>
    <t>Dýňové pyré hluboce zmrazené. Peletky po 30 g </t>
  </si>
  <si>
    <t>Hlíva ústřičná kostky 2x2 cm</t>
  </si>
  <si>
    <t>Louhovaný bagel se sezamem 40x60g</t>
  </si>
  <si>
    <t>váha 110g, předgrilované, na rozmražení</t>
  </si>
  <si>
    <t>na ohřev v mikrovlnce, průměr min 8cm</t>
  </si>
  <si>
    <t>piškotová roláda s kakaovým kréme, posyp z mléčné čokolády 300g</t>
  </si>
  <si>
    <t>piškotová roláda s krémem, posyp z mléčné čokolády 300g</t>
  </si>
  <si>
    <t>upečená bulka s posypem ze sezamových semínek, průměr 1,5cm, předkrojená</t>
  </si>
  <si>
    <t>pórek plátky, bal 2,5kg</t>
  </si>
  <si>
    <t>mražené, pěstovány na farmách, větší, bílá dužina</t>
  </si>
  <si>
    <t>Brambory předvařené celé</t>
  </si>
  <si>
    <t>loupané, odrůda GALA, na ohřev v konvektomatu</t>
  </si>
  <si>
    <t>Brambory předvařené celé parisien</t>
  </si>
  <si>
    <t>Kalibr 20 - 30 mm</t>
  </si>
  <si>
    <t>Brambory předvařěné kostičky</t>
  </si>
  <si>
    <t>Brambory předvařěné čtvrtky</t>
  </si>
  <si>
    <t>odrůda GALA, předkrájené</t>
  </si>
  <si>
    <t>kostičk\ 1x1 cm, předvařené na ohřev, nebo smažení</t>
  </si>
  <si>
    <t>číslo produktu v katalogu dodavatele</t>
  </si>
  <si>
    <r>
      <t xml:space="preserve">Dezert medovník </t>
    </r>
    <r>
      <rPr>
        <b/>
        <sz val="11"/>
        <rFont val="Calibri"/>
        <family val="2"/>
        <charset val="238"/>
        <scheme val="minor"/>
      </rPr>
      <t>bezlepkový</t>
    </r>
  </si>
  <si>
    <r>
      <t xml:space="preserve">mražený donut s dekoratovním posypem, příchuť jahoda a čokoláda, na rozmražení, váha 1 ks 50-60g, </t>
    </r>
    <r>
      <rPr>
        <b/>
        <sz val="11"/>
        <rFont val="Calibri"/>
        <family val="2"/>
        <charset val="238"/>
        <scheme val="minor"/>
      </rPr>
      <t>baleno po 1 ks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</si>
  <si>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</t>
    </r>
  </si>
  <si>
    <t>Specifikace ( rozměr nebo váha se může lišit v rozsahu 5%)</t>
  </si>
  <si>
    <t>mražený francouzký minicroissant plněný různými náplněmi, určený na dopek, váha 1 ks 29g</t>
  </si>
  <si>
    <t>Zmrzlina Dřeň jahodová 80-90 ml</t>
  </si>
  <si>
    <t>Hranolky Julienne bezlepkové</t>
  </si>
  <si>
    <t>Kapusta řezaná</t>
  </si>
  <si>
    <t>kapusta hlávková krájená</t>
  </si>
  <si>
    <t>mražené, obalované</t>
  </si>
  <si>
    <t>min délka 28 cm</t>
  </si>
  <si>
    <t>Pečivo Bagel</t>
  </si>
  <si>
    <t>Bezlepkové pečivo, váha min 60g</t>
  </si>
  <si>
    <t>mražený karamelový dort s náplní s belgickou bílou čokoládou, zdobený skadkým karamelem, porce s váhou max 100g, váha 1100-1200g</t>
  </si>
  <si>
    <t>mražené koláče mix, bez pečení, plněné</t>
  </si>
  <si>
    <t>mražený minikoblížek s nugátovou náplní, váha ks 25-30g</t>
  </si>
  <si>
    <t>Zmrzlina nanuk bílý bez lepku</t>
  </si>
  <si>
    <t>Pečená bavorská sekaná bez lepku</t>
  </si>
  <si>
    <t>bochník vepřové sekané</t>
  </si>
  <si>
    <t>Dort čokoládový s malinami</t>
  </si>
  <si>
    <t>dort s náplní z belgické čokolády, váha min 1200g, rozkrájený na porce 100g</t>
  </si>
  <si>
    <t>Dort triple čokoládový</t>
  </si>
  <si>
    <t>Dort jablečný koláč VEGAN</t>
  </si>
  <si>
    <t>jablečný dort o váze min 2250g, předkrájený na porce max 190g</t>
  </si>
  <si>
    <t>předkrájený dort na porce 110g, čokoládové těsto i poleva, váha min 1320g</t>
  </si>
  <si>
    <t>Dort jablečný koláč s karamelem</t>
  </si>
  <si>
    <t>dort o váze min 1800g, předkrájený na porce 150g, z lineckého těstra, pudinkovým krémem, drobenkou a karamelem</t>
  </si>
  <si>
    <t>Dort čokoládový charleston</t>
  </si>
  <si>
    <t>Dort pistáciový</t>
  </si>
  <si>
    <t>sušenkový korpus, tvarohový krém s pistáciemi, zdobený malinami a pistáciemi, váha min 1200, váha porce 100g</t>
  </si>
  <si>
    <t>čokoládové řezy předkrájené na porce 100g, váha min 1200g</t>
  </si>
  <si>
    <t>Dort tvarohový s malinami</t>
  </si>
  <si>
    <t>Dort jablečný</t>
  </si>
  <si>
    <t>jablečný dort s mandlemi, váha min 2250g, předkrájený na porce max 190g</t>
  </si>
  <si>
    <t>nepečený dort z tvarohu a mascarpone, korpus ze sušenek, zdobené malinami, váha min 1500g</t>
  </si>
  <si>
    <t>Dort cheesecake borůvkový</t>
  </si>
  <si>
    <t>tvarohový dort s borůvkami, váha min 1700g, předkrájený na max 150g</t>
  </si>
  <si>
    <t>Dort jablečný cheesecake</t>
  </si>
  <si>
    <t>tvarohový dort dle americké receptury, tvaroh, máslo, drobenka, tvaroh, jablka, sušenkový korpus, váha min 1600g, předkrájený na porce max 135g</t>
  </si>
  <si>
    <t>Dort Velvet</t>
  </si>
  <si>
    <t>dort s váhou min 1800g, předkrájený na porce max 130g, smetanový, s jahodovým želé a sušenými jahodami</t>
  </si>
  <si>
    <t>Dort banánový</t>
  </si>
  <si>
    <t>dort s váhou min 1760g, předkrájený na max 130g porce, tři vrstvy korpusu a čokolády, banánový krém a želé</t>
  </si>
  <si>
    <t>Pečivo šáteček tvaroh borůvka</t>
  </si>
  <si>
    <t>váha ks min 80g, žmolenka, bez pečení</t>
  </si>
  <si>
    <t>Pečivo šáteček tvaroh meruňka</t>
  </si>
  <si>
    <t>Pečivo mix slané šneky</t>
  </si>
  <si>
    <t>mix slaného francouzkého minipečiva, plnka piza, sýr a ementál, bazalkové pesto, váha ks min 35, bez pečení</t>
  </si>
  <si>
    <t>Dortíky mix</t>
  </si>
  <si>
    <t>tři dortíky v jednom balení, přichuť malina, mango a karamel s arašidy, váha min 100g/ks</t>
  </si>
  <si>
    <t>Pečivo dánské mini mix</t>
  </si>
  <si>
    <t xml:space="preserve">váha ks min 40g, příchuť pekanové ořechy, skořice, krém, malina, jablko, </t>
  </si>
  <si>
    <t>Pečivo snack slaný</t>
  </si>
  <si>
    <t>plundrová mřížka se sýrem a šunkou</t>
  </si>
  <si>
    <t>taštička s váhou min 85g do dopeku, náplň jurenica, sypaná sezamem</t>
  </si>
  <si>
    <t>Pečivo s tvarohem a meruňkou</t>
  </si>
  <si>
    <t>plněné, váha min 100g</t>
  </si>
  <si>
    <t>sladké pečivo na dopek se sirupem, min váha 95g</t>
  </si>
  <si>
    <t>Pečivo mřížka karamel</t>
  </si>
  <si>
    <t>plundrové pečivo s pudinkem, dopek, váha min 40g</t>
  </si>
  <si>
    <t>Pečivo mřížka borůvka</t>
  </si>
  <si>
    <t>Pečivo mřížka čokoláda</t>
  </si>
  <si>
    <t>Pečivo mřížka jahoda</t>
  </si>
  <si>
    <t>máslová rolka s belgickou čokoládou, dopek</t>
  </si>
  <si>
    <t>Pečivo rolka čokoládová</t>
  </si>
  <si>
    <t>Pečivo hřeben makový</t>
  </si>
  <si>
    <t>z kynutého těsta, váha min 120g, dopek</t>
  </si>
  <si>
    <t>Pečivo hřeben tvarohový</t>
  </si>
  <si>
    <t>Mrkev duo</t>
  </si>
  <si>
    <t>plátky žluté a oranžové mrkve</t>
  </si>
  <si>
    <t>Fazolové lusky celé</t>
  </si>
  <si>
    <t>velikost 6-9cm</t>
  </si>
  <si>
    <t>balený v porcích po 20g</t>
  </si>
  <si>
    <t>Česnek drcený porce</t>
  </si>
  <si>
    <t>Pečivo mini kaiserka</t>
  </si>
  <si>
    <t>mix kaiserek s váhou 35g/ks, příchutě sezam, mak, celozrnné a natural</t>
  </si>
  <si>
    <t>Pečivo na hot dog</t>
  </si>
  <si>
    <t>bez pečení, délka min 19cm, váha min 60g, dlabaná</t>
  </si>
  <si>
    <t>dopek, váha 130g</t>
  </si>
  <si>
    <t>Pečivo chléb fitness vícezrnný</t>
  </si>
  <si>
    <t>váha ks 350g, slunečnicové, lněné a sezamové semínka, přírodní kvas, dopek</t>
  </si>
  <si>
    <t>pečivo na dopek, váha 60g</t>
  </si>
  <si>
    <t>plundrové pečivo s brůvkami, dopek, váha min 40g</t>
  </si>
  <si>
    <t>plundrové pečivo s čokoládou, dopek, váha min 40g</t>
  </si>
  <si>
    <t>plundrové pečivo s jahodami, dopek, váha min 40g</t>
  </si>
  <si>
    <t>mražený francouzký croissant, určený na dopek, váha 1 ks 90g, vhodný na plnění</t>
  </si>
  <si>
    <t>mražený čokoládový dort, čokoládové těsto, čokoládový krém, čokoládová poleva, váha 1300-1400g, předporcovaný, max váha kusu 120g/ks</t>
  </si>
  <si>
    <t>mražený dort z tvarohu, čerstvého sýra, másla a smetany, korpus ze sušenek, zdobený malinami, váha 1500-1600g, předkrájený na porce max 125g/ks</t>
  </si>
  <si>
    <t>mražený dort z mrkvového těsta, smetanového krému a s oříškama, váha ks 2500 - 2600g, předkrájený na max 180g porce</t>
  </si>
  <si>
    <t>mražený makový koláč s máslovou drobenkou, určený na rozmražení, váha ks min 2800g, předkrájený na porce o velikosti max 140g</t>
  </si>
  <si>
    <t>mražený dort z medu, smetanového krému a ořechů, váha 1600-1700g, předkrájený na max 100g/ks</t>
  </si>
  <si>
    <t>mražený tvarohový cheese cake 1600-1700g, předkrájený na porce max 150g</t>
  </si>
  <si>
    <t>mražený, váha min 110g/ks, s drobenkou, každý kus individuálně zabalený</t>
  </si>
  <si>
    <t>Mražený dort s karamelem, pekanovými ořechami, bílou čokoládou, náplň z máslového karamelu, zdobený kousky čokoládového těsta, pekanovými ořechami a karamelem, váha 1500-1600g, predporcovaný na max 140g porce</t>
  </si>
  <si>
    <t>mražený dezert třešňový, se smetanou, griotkou, čokoládovými piškotami. Váha 2200 - 2300g, předkrájené na max 120g</t>
  </si>
  <si>
    <t>mražený čokoládový korpus zdobený třešněmi a višněmi, s višňovým krémem, váha 2100-2200g, předkrájené na max 175g / ks</t>
  </si>
  <si>
    <t>mražený francouzký minicroissant bez náplně, určený na dopek, váha 1 ks 25-30g</t>
  </si>
  <si>
    <t>Čokoládový fondán se slaným karamelem</t>
  </si>
  <si>
    <t>mražené rozválené pláty listového těsta na velikost 1GN 1/1, bal min 15ks po 700g</t>
  </si>
  <si>
    <t>mražené, kalibr 50g, s česnekem a majoránkou, nepředsmažené</t>
  </si>
  <si>
    <t>jahodová, bílá certifikovaná čokoláda - poleva</t>
  </si>
  <si>
    <t>mražená francouzká bagety s délkou min 57cm, z pšeničné mouky, určená na dopek, váha po dopečení min 200g</t>
  </si>
  <si>
    <t>mražený camembert obalovaný a předsmažený, při tepelné úpravě nesmí vytéct a praskat, váha ks 95-105g, úprava ve fritéze</t>
  </si>
  <si>
    <t>mražený dort s šokoládovým krémem s hoblinami čokolád různé farby, váha ks 1000-1100g, váha předkrájené porce max 100g</t>
  </si>
  <si>
    <t>Donut s příchutí jahoda</t>
  </si>
  <si>
    <t>Donut s příchutí čokoláda</t>
  </si>
  <si>
    <t>Losos filet porce kalibr dle žádosti</t>
  </si>
  <si>
    <t>Obsahuje žitné kvasinky.</t>
  </si>
  <si>
    <t>Květák předsmažený VEGAN</t>
  </si>
  <si>
    <t>BORUVKY-FARMOVANE-1X2-5-HK-1</t>
  </si>
  <si>
    <t>BORUVKY-LESNI-1X2-5-HK-1</t>
  </si>
  <si>
    <t>BRAMBORAKY-PRILOHOVE-5X20KS-HK-1</t>
  </si>
  <si>
    <t>BRAMBORAKY-PRILOHOVE-VEGAN-1X120KS-HK-1</t>
  </si>
  <si>
    <t>BRAMBOROVE-KROKETY-CESKE-4X2-5-KG-HK-1</t>
  </si>
  <si>
    <t>BRAMBOROVE-PLATKY-5X2-5KG-HK-1</t>
  </si>
  <si>
    <t>BRAMBORY-AMERICKE-SE-SLUPKOU-4X2-5KG-HK-1</t>
  </si>
  <si>
    <t>BRAMBORY-GRATINOVANE-6X2KG-HK-1</t>
  </si>
  <si>
    <t>BRAMBORY-PREDVARENE-CELE-3X4KG-HK-1</t>
  </si>
  <si>
    <t>BRAMBORY-PREDVARENE-CELE-PARISIEN-6X2KG-HK-1</t>
  </si>
  <si>
    <t>BRAMBORY-PREDVARENE-CTVRTKY-3X4KG-HK-1</t>
  </si>
  <si>
    <t>BRAMBORY-PREDVARENE-KOSTICKY-6X2KG-HK-1</t>
  </si>
  <si>
    <t>BROKOLICE-HLAVICKY-XXL-4X2-5KG-HK-1</t>
  </si>
  <si>
    <t>BROKOLICOVA-RYZE-4X2-5KG-HK-1</t>
  </si>
  <si>
    <t>BROKOLICOVE-PYRE-2-5KG-HK-1</t>
  </si>
  <si>
    <t>BULGUR-A-COCKA-2-5KG-HK-1</t>
  </si>
  <si>
    <t>CIBULOVE-KROUZKY-MRAZENE-1KG-HK-1</t>
  </si>
  <si>
    <t>CESNEK-DRCENY-PORCE-1KG-HK-1</t>
  </si>
  <si>
    <t>COKOLADOVY-FONDAN-SE-SLANYM-KARAMELEM-HK-1</t>
  </si>
  <si>
    <t>DEZERT-BROWNIE-REZY-HK-1</t>
  </si>
  <si>
    <t>DEZERT-BROWNIES-S-MALINAMI-BEZ-LEPKU-HK-1</t>
  </si>
  <si>
    <t>DEZERT-DORT-BEZLEPKOVY-HK-1</t>
  </si>
  <si>
    <t>DEZERT-DORT-COKOLADOVY-PORCOVANY-HK-1</t>
  </si>
  <si>
    <t>DEZERT-DORT-COKOLADOVY-S-HOBLINAMI-HK-1</t>
  </si>
  <si>
    <t>DEZERT-DORT-COKOLADOVY-S-NUGATEM-HK-1</t>
  </si>
  <si>
    <t>DEZERT-DORT-MALINOVY-HK-1</t>
  </si>
  <si>
    <t>DEZERT-DORT-MRKVOVY-HK-1</t>
  </si>
  <si>
    <t>DEZERT-DORT-ORECHOVY-HK-1</t>
  </si>
  <si>
    <t>DEZERT-JABLECNY-STRUDL-40KS-HK-1</t>
  </si>
  <si>
    <t>DEZERT-JAHODOVY-DORT-HK-1</t>
  </si>
  <si>
    <t>DEZERT-KARAMELOVY-DORT-SE-SLANYM-KARAMELEM-HK-1</t>
  </si>
  <si>
    <t>DEZERT-MAKOVY-KOLAC-S-DROBENKOU-HK-1</t>
  </si>
  <si>
    <t>DEZERT-MEDOVNIK-HK-1</t>
  </si>
  <si>
    <t>DEZERT-MEDOVNIK-BEZLEPKOVY-HK-1</t>
  </si>
  <si>
    <t>DEZERT-MRAZENY-TVAROHOVY-DORT-HK-1</t>
  </si>
  <si>
    <t>DEZERT-MUFFIN-BORUVKOVY-18KS-BAL-HK-1</t>
  </si>
  <si>
    <t>DEZERT-MUFFIN-COKOLADOVY-18KS-BAL-HK-1</t>
  </si>
  <si>
    <t>DEZERT-PEKANOVY-DORT-HK-1</t>
  </si>
  <si>
    <t>DEZERT-SCHVARCVALDSKY-KOLAC-HK-1</t>
  </si>
  <si>
    <t>DEZERT-SVESTKOVY-KOLAC-S-DROBENKOU-HK-1</t>
  </si>
  <si>
    <t>DEZERT-TRESNE-VISNE-HK-1</t>
  </si>
  <si>
    <t>DONUT-BALENY-60KS-BAL-HK-1</t>
  </si>
  <si>
    <t>DONUT-S-PRICHUTI-JAHODA-HK-1</t>
  </si>
  <si>
    <t>DONUT-S-PRICHUTI-COKOLADA-HK-1</t>
  </si>
  <si>
    <t>DORT-BANANOVY-HK-1</t>
  </si>
  <si>
    <t>DORT-COKOLADOVY-CHARLESTON-HK-1</t>
  </si>
  <si>
    <t>DORT-COKOLADOVY-S-MALINAMI-HK-1</t>
  </si>
  <si>
    <t>DORT-CHEESECAKE-BORUVKOVY-HK-1</t>
  </si>
  <si>
    <t>DORT-JABLECNY-HK-1</t>
  </si>
  <si>
    <t>DORT-JABLECNY-CHEESECAKE-HK-1</t>
  </si>
  <si>
    <t>DORT-JABLECNY-KOLAC-S-KARAMELEM-HK-1</t>
  </si>
  <si>
    <t>DORT-JABLECNY-KOLAC-VEGAN-HK-1</t>
  </si>
  <si>
    <t>DORT-PISTACIOVY-HK-1</t>
  </si>
  <si>
    <t>DORT-TRIPLE-COKOLADOVY-HK-1</t>
  </si>
  <si>
    <t>DORT-TVAROHOVY-S-MALINAMI-HK-1</t>
  </si>
  <si>
    <t>DORT-VELVET-HK-1</t>
  </si>
  <si>
    <t>DORTIKY-MIX-9KS-BAL-HK-1</t>
  </si>
  <si>
    <t>DYNOVE-PYRE-BONDUELLE-2-5KG-HK-1</t>
  </si>
  <si>
    <t>FAZOLOVE-LUSKY-CELE-4X2-5KG-HK-1</t>
  </si>
  <si>
    <t>FAZOLOVE-LUSKY-REZANE-4-2-5KG-HK-1</t>
  </si>
  <si>
    <t>GNOCCHI-VEGAN-10X1KG-HK-1</t>
  </si>
  <si>
    <t>GRILOVANA-ZELENINA-1KG-HK-1</t>
  </si>
  <si>
    <t>GUACAMOLE-DIP-AVOKADOVA-SALSA-0-5KG-HK-1</t>
  </si>
  <si>
    <t>HALUSKY-BRAMBOROVE-4X2-5KG-HK-1</t>
  </si>
  <si>
    <t>HLIVA-USTRICNA-KOSTKY-1KG-HK-1</t>
  </si>
  <si>
    <t>HRANOLKY-STEAK-4X2-5KG-HK-1</t>
  </si>
  <si>
    <t>HRANOLKY-JULIENNE-4X2-5KG-HK-1</t>
  </si>
  <si>
    <t>HRANOLKY-JULIENNE-BEZLEPKOVE-5X2-5KG-HK-1</t>
  </si>
  <si>
    <t>HRANOLKY-PREDSMAZENE-5X2-5KG-HK-1</t>
  </si>
  <si>
    <t>HRANOLKY-SE-SLUPKOU-6X2KG-HK-1</t>
  </si>
  <si>
    <t>HRANOLKY-STEAKOVE-5X2-5KG-HK-1</t>
  </si>
  <si>
    <t>HRASEK-4X2-5KG-HK-1</t>
  </si>
  <si>
    <t>ITALSKA-ROLADA-BILA-COKOLADA-5KS-BAL-HK-1</t>
  </si>
  <si>
    <t>ITALSKA-ROLADA-CAPUCCINO-5KS-BAL-HK-1</t>
  </si>
  <si>
    <t>JAHODY-CELE-2-5KG-HK-1</t>
  </si>
  <si>
    <t>KAPUSTA-REZANA-4X2-5-HK-1</t>
  </si>
  <si>
    <t>KOBLIHA-PLNENA-JAHODOVA-60X65G-HK-1</t>
  </si>
  <si>
    <t>KOBLIHA-PLNENA-MERUNKOVA-60X65G-HK-1</t>
  </si>
  <si>
    <t>KOBLIHA-PLNENA-NUGATOVA-60X65G-HK-1</t>
  </si>
  <si>
    <t>KOLACE-MAKOVY-30X40G-HK-1</t>
  </si>
  <si>
    <t>KOLACE-TVAROHOVY-30X40G-HK-1</t>
  </si>
  <si>
    <t>KOLACE-POVIDLOVY-30X40G-HK-1</t>
  </si>
  <si>
    <t>KUKURICE-4X2-5KG-HK-1</t>
  </si>
  <si>
    <t>KVETAK-RUZICKY-4X2-5KG-HK-1</t>
  </si>
  <si>
    <t>KVETAK-RYZE-4X2-5KG-HK-1</t>
  </si>
  <si>
    <t>LECO-4X2-5KG-HK-1</t>
  </si>
  <si>
    <t>LESNI-SMES-2-5KG-HK-1</t>
  </si>
  <si>
    <t>LISTOVE-PLATY-15KS-BAL-HK-1</t>
  </si>
  <si>
    <t>LOSOS-FILET-PORCE-KALIBR-DLE-ZADOSTI-HK-1</t>
  </si>
  <si>
    <t>LOSOS-GORBUSA-PORCE-S-KUZI-5KG-HK-1</t>
  </si>
  <si>
    <t>MALINY-2-5KG-HK-1</t>
  </si>
  <si>
    <t>MANGO-2-5KG-HK-1</t>
  </si>
  <si>
    <t>MRAZENY-POREK-2-5KG-HK-1</t>
  </si>
  <si>
    <t>MRKEV-BABY-2-5KG-HK-1</t>
  </si>
  <si>
    <t>MRKEV-DUO-2-5KG-HK-1</t>
  </si>
  <si>
    <t>MRKEV-MRAZENA-4X2-5KG-HK-1</t>
  </si>
  <si>
    <t>OBALOVANA-TRESKA-S-BROKOLICI-A-SYREM-5KG-BAL-HK-1</t>
  </si>
  <si>
    <t>OBALOVANE-FILE-PORCE-NEMLETE-7-5KG-BAL-HK-1</t>
  </si>
  <si>
    <t>OBALOVANY-GORDON-BLUE-5KG-BAL-HK-1</t>
  </si>
  <si>
    <t>OBALOVANY-CAMEBRERT-PREDSMAZENY-3KG-BAL-HK-1</t>
  </si>
  <si>
    <t>OBALOVANY-LOSOS-S-MEDEM-A-HORCICI-4-95KG-BAL-HK-1</t>
  </si>
  <si>
    <t>OBALOVANY-SYR-125G-HK-1</t>
  </si>
  <si>
    <t>PANINI-PREDGRILOVANE-60KS-BAL-HK-1</t>
  </si>
  <si>
    <t>PAPRIKA-LUSK-8KG-HK-1</t>
  </si>
  <si>
    <t>PAPRIKA-REZANA-TROJBAREVNA-2-5KG-HK-1</t>
  </si>
  <si>
    <t>PECENA-BAVORSKA-SEKANA-BEZ-LEPKU-3KG-HK-1</t>
  </si>
  <si>
    <t>PECIVO-BAGEL-40KS-BAL-HK-1</t>
  </si>
  <si>
    <t>PECIVO-BAGETA-SVETLA-VELKA-35KS-BAL-HK-1</t>
  </si>
  <si>
    <t>PECIVO-BAGETA-SVETLA-STREDNI-140G-50KS-BAL-HK-1</t>
  </si>
  <si>
    <t>PECIVO-BAGETA-TMAVA-STREDNI-140G-50KS-BAL-HK-1</t>
  </si>
  <si>
    <t>PECIVO-BAGETKA-BEZLEPKOVA-30X-60G-HK-1</t>
  </si>
  <si>
    <t>PECIVO-BALKANSKA-TASTICKA-60KS-BAL-HK-1</t>
  </si>
  <si>
    <t>PECIVO-BULKA-PULENA-MAXI-BURGER-12CM-PRUMER-80G-24KS-BAL-HK-1</t>
  </si>
  <si>
    <t>PECIVO-CIABATTA-60KS-BAL-HK-1</t>
  </si>
  <si>
    <t>PECIVO-CIABATTA-SE-SUSENYMI-RAJCATY-50KS-BAL-HK-1</t>
  </si>
  <si>
    <t>PECIVO-DREVORUBECKA-BAGETA-40KS-BAL-HK-1</t>
  </si>
  <si>
    <t>KORNBAGETA-VICEZRNNA-60KS-BAL-HK-1</t>
  </si>
  <si>
    <t>PECIVO-CROISSANT-MASLOVY-100KS-BAL-HK-1</t>
  </si>
  <si>
    <t>PECIVO-CROISSANT-MASLOVY-S-COKOLADOU-48KS-BAL-HK-1</t>
  </si>
  <si>
    <t>PECIVO-DANSKE-MINI-MIX-120KS-BAL-HK-1</t>
  </si>
  <si>
    <t>PECIVO-HOTELOVE-MASLOVE-MINI-120KS-BAL-HK-1</t>
  </si>
  <si>
    <t>PECIVO-HREBEN-MAKOVY-40KS-BAL-HK-1</t>
  </si>
  <si>
    <t>PECIVO-HREBEN-TVAROHOVY-40KS-BAL-HK-1</t>
  </si>
  <si>
    <t>PECIVO-CHLEB-FITNESS-VICEZRNNY-24KS-BAL-HK-1</t>
  </si>
  <si>
    <t>PECIVO-KAISERKA-90KS-BAL-HK-1</t>
  </si>
  <si>
    <t>PECIVO-KAISERKA-MAKOVA-90KS-BAL-HK-1</t>
  </si>
  <si>
    <t>PECIVO-MASLOVE-PLNENE-160X25G-HK-1</t>
  </si>
  <si>
    <t>PECIVO-MINI-KAISERKA-100KS-BAL-HK-1</t>
  </si>
  <si>
    <t>PECIVO-MINIKOBLIZEK-PLNENY-105X25G-HK-1</t>
  </si>
  <si>
    <t>PECIVO-MIX-SLANE-SNEKY-225KS-BAL-HK-1</t>
  </si>
  <si>
    <t>PECIVO-MRIZKA-BORUVKA-125KS-BAL-HK-1</t>
  </si>
  <si>
    <t>PECIVO-MRIZKA-COKOLADA-125KS-BAL-HK-1</t>
  </si>
  <si>
    <t>PECIVO-MRIZKA-JAHODA-125KS-BAL-HK-1</t>
  </si>
  <si>
    <t>PECIVO-MRIZKA-KARAMEL-125KS-BAL-HK-1</t>
  </si>
  <si>
    <t>PECIVO-NA-HOT-DOG-54X60G-HK-1</t>
  </si>
  <si>
    <t>PECIVO-ROHLIK-CISARSKY-36KS-BAL-HK-1</t>
  </si>
  <si>
    <t>PECIVO-ROLKA-COKOLADOVA-68KS-BAL-HK-1</t>
  </si>
  <si>
    <t>PECIVO-S-PEKANOVYMI-ORECHY-18KS-BAL-HK-1</t>
  </si>
  <si>
    <t>PECIVO-S-TVAROHEM-A-MERUNKOU-35KS-BAL-HK-1</t>
  </si>
  <si>
    <t>PECIVO-SNACK-SLANY-70KS-BAL-HK-1</t>
  </si>
  <si>
    <t>PECIVO-SATECEK-TVAROH-BORUVKA-24KS-BAL-HK-1</t>
  </si>
  <si>
    <t>PECIVO-SATECEK-TVAROH-MERUNKA-24KS-BAL-HK-1</t>
  </si>
  <si>
    <t>PECIVO-BEZLEPKOVY-CHLEB-KRAJENY-4KS-BAL-HK-1</t>
  </si>
  <si>
    <t>PECIVO-TOUSTOVY-CHLEB-TMAVY-9KS-BAL-HK-1</t>
  </si>
  <si>
    <t>PECIVO-TOUSTOVY-CHLEB-SVETLY-9KS-BAL-HK-1</t>
  </si>
  <si>
    <t>PITTA-CHLEB-96KS-BAL-HK-1</t>
  </si>
  <si>
    <t>RATATOUILLE-KOSTKA-2-5KG-HK-1</t>
  </si>
  <si>
    <t>RYBA-ALJASSKA-TRESKA-FILET-6KG-HK-1</t>
  </si>
  <si>
    <t>RYBA-ALJASSKA-TRESKA-SVICKOVA-5KG-HK-1</t>
  </si>
  <si>
    <t>RYBA-CANDAT-FILET-S-KUZI-300-500-G-5KG-BAL-HK-1</t>
  </si>
  <si>
    <t>RYBA-FILE-PORCE-KALIBR-120-G-4-8KG-BAL-HK-1</t>
  </si>
  <si>
    <t>RYBA-FILE-PORCE-KALIBR-150-G-15KG-BAL-HK-1</t>
  </si>
  <si>
    <t>RYBA-KAPR-PULKY-5KG-BAL-HK-1</t>
  </si>
  <si>
    <t>RYBA-KAPR-PULKY-KALIBROVANY-HK-1</t>
  </si>
  <si>
    <t>RYBA-LOSOS-FILET-Z-LOSOSA-OBECNEHO-HK-1</t>
  </si>
  <si>
    <t>RYBA-LOSOS-UZENY-PLATKOVANY-HK-1</t>
  </si>
  <si>
    <t>RYBA-MAKRELA-KUCHANA-HK-1</t>
  </si>
  <si>
    <t>RYBA-MORSKA-STIKA-FILET-60-140G-5-5KG-BAL-HK-1</t>
  </si>
  <si>
    <t>RYBA-PANGAS-FILET-HK-1</t>
  </si>
  <si>
    <t>RYBA-PRAZMA-KRALOVSKA-FILET-HK-1</t>
  </si>
  <si>
    <t>RYBA-PSTRUH-DUHOVY-KUCHANY-HK-1</t>
  </si>
  <si>
    <t>RYBA-SUMECEK-AFRICKY-FILET-HK-1</t>
  </si>
  <si>
    <t>RYBA-TILAPIE-FILET-HK-1</t>
  </si>
  <si>
    <t>RYBA-TRESKA-OBECNA-FILET-HK-1</t>
  </si>
  <si>
    <t>RYBA-TRESKA-TMAVA-FILET-BEZ-KOSTI-A-KUZE-HK-1</t>
  </si>
  <si>
    <t>SMES-BRETANSKA-4X2-5KG-HK-1</t>
  </si>
  <si>
    <t>SMES-CINSKA-4X2-5KG-HK-1</t>
  </si>
  <si>
    <t>SMES-HRIBOVITYCH-HUB-CHALUPARSKA-1KG-HK-1</t>
  </si>
  <si>
    <t>SMES-HUB-2-5KG-HK-1</t>
  </si>
  <si>
    <t>SMES-JARNI-4X2-5KG-HK-1</t>
  </si>
  <si>
    <t>SMES-KUKURICE-MRKEV-HRASEK-2-5KG-HK-1</t>
  </si>
  <si>
    <t>SMES-LESNICH-HUB-1KG-HK-1</t>
  </si>
  <si>
    <t>SMES-POD-SVICKOVOU-4X2-5KG-HK-1</t>
  </si>
  <si>
    <t>SMES-POLEVKOVA-4X2-5KG-HK-1</t>
  </si>
  <si>
    <t>SMES-POLEVKOVA-FRANCOUZKA-JULIENNE-4X2-5KG-HK-1</t>
  </si>
  <si>
    <t>SMES-PRILOHOVA-2-4KG-HK-1</t>
  </si>
  <si>
    <t>SPENAT-DRCENY-LISTOVY-2-5KG-HK-1</t>
  </si>
  <si>
    <t>SPENAT-SEKANY-PORCE-4X2-5KG-HK-1</t>
  </si>
  <si>
    <t>TORTILLA-25CM-144KS-BAL-HK-1</t>
  </si>
  <si>
    <t>TORTILLA-30CM-144KS-BAL-HK-1</t>
  </si>
  <si>
    <t>WOK-ZELENINA-SMES-2-5KG-HK-1</t>
  </si>
  <si>
    <t>ZELENINOVE-HRANOLKY-2KG-HK-1</t>
  </si>
  <si>
    <t>ZMRZLINA-DREN-JAHODOVA-80-90-ML-24KS-BAL-HK-1</t>
  </si>
  <si>
    <t>ZMRZLINA-JAHODOVA-DREN-NANUK-TMAVA-SVETLA-POLEVA-55-60-ML-48KS-BAL-HK-1</t>
  </si>
  <si>
    <t>ZMRZLINA-NAKUK-KARAMELOVY-21KS-BAL-HK-1</t>
  </si>
  <si>
    <t>ZMRZLINA-NAKUK-PISTACIOVY-21KS-BAL-HK-1</t>
  </si>
  <si>
    <t>ZMRZLINA-NANUK-BILY-BEZ-LEPKU-25KS-BAL-HK-1</t>
  </si>
  <si>
    <t>ZMRZLINA-NANUK-COKOLADOVY-45-AZ-50-ML-50KS-BAL-HK-1</t>
  </si>
  <si>
    <t>ZMRZLINA-NANUK-COKOLADOVY-BEZ-LEPKU-25KS-BAL-HK-1</t>
  </si>
  <si>
    <t>ZMRZLINA-NANUK-KARAMELOVA-S-ORISKY-95-100ML-25KS-BAL-HK-1</t>
  </si>
  <si>
    <t>ZMRZLINA-NANUK-KOKOSOVY-BEZ-LEPKU-50KS-BAL-HK-1</t>
  </si>
  <si>
    <t>ZMRZLINA-NANUK-JAHODOVY-SVETLA-POLEVA-60-70-ML-48KS-BAL-HK-1</t>
  </si>
  <si>
    <t>ZMRZLINA-NANUK-TMAVA-POLEVA-45-50-ML-TVAROH-A-SMETANA-BEZ-LEPKU-50KS-BAL-HK-1</t>
  </si>
  <si>
    <t>ZMRZLINA-NANUK-VANILKOVY-45-AZ-50-ML-BEZ-LEPKU-50KS-BAL-HK-1</t>
  </si>
  <si>
    <t>ZAMPIONY-PLATKY-2-5KG-HK-1</t>
  </si>
  <si>
    <t>MRAZENY-KVETAK-VEGAN-HK</t>
  </si>
  <si>
    <t>VEGANSKE-NUDLICKY-S-CERTIFIKACI-VEGAN-HK-1</t>
  </si>
  <si>
    <t>VEGANSKE-MLETE-S-CERTIFIKACI-VEGAN-HK-1</t>
  </si>
  <si>
    <t>VEGANSKE-KULICKY-S-CERTIFIKACI-VEGAN-HK-1</t>
  </si>
  <si>
    <t>VEGANSKA-VUNA-S-CERTIFIKACI-VEGAN-HK-1</t>
  </si>
  <si>
    <t>TORTELLI-S-DYNOVOU-NAPLNI-HK-1</t>
  </si>
  <si>
    <t>MINIVETRNICKY-SMETANOVE-HK-1</t>
  </si>
  <si>
    <t>MINIKOBLIZEK-S-KAKAOVOU-PRICHUTI-HK-1</t>
  </si>
  <si>
    <t>VAFLE-BELGICKE-S-OVOCNOU-NAPLNI-HK-1</t>
  </si>
  <si>
    <t>VAFLE-BELGICKE-S-COKOLADOVOU-NAPLNI-HK-1</t>
  </si>
  <si>
    <t>VAFLE-MINI-HK-1</t>
  </si>
  <si>
    <t>MRAZENA-POHANKOVO-ZELENINOVA-SMES-HK-1</t>
  </si>
  <si>
    <t>BABOVKA-JOGURTOVA-HK-1</t>
  </si>
  <si>
    <t>BABOVKA-MRAMOROVA-HK-1</t>
  </si>
  <si>
    <t>BABOVKA-CITRONOVA-HK-1</t>
  </si>
  <si>
    <t>Veganské nudličky s certifikací VEGAN</t>
  </si>
  <si>
    <t>Veganské mleté s  certifikací VEGAN</t>
  </si>
  <si>
    <t>Veganské kuličky  s  certifikací VEGAN</t>
  </si>
  <si>
    <t>Veganská VUNA   s  certifikací VEGAN</t>
  </si>
  <si>
    <t>Tortelli s dýňovou náplní</t>
  </si>
  <si>
    <t>Minivětrníčky smetanové</t>
  </si>
  <si>
    <t>Minikoblížek s kakaovou příchutí</t>
  </si>
  <si>
    <t>Vafle belgické s ovocnou náplní</t>
  </si>
  <si>
    <t>Vafle belgické s čokoládovou náplní</t>
  </si>
  <si>
    <t xml:space="preserve">Vafle mini </t>
  </si>
  <si>
    <t xml:space="preserve">Mražená pohankovo zeleninová směs </t>
  </si>
  <si>
    <t>Bábovka jogurtová</t>
  </si>
  <si>
    <t>Bábovka mramorová</t>
  </si>
  <si>
    <t>Bábovka citronová</t>
  </si>
  <si>
    <t>Nudličky s univerzálním použitím na bázi rostlinných proteinú, určeno k tepelní úpravě</t>
  </si>
  <si>
    <t>Veganské mleté maso s univerzálním použitím</t>
  </si>
  <si>
    <t>kalibr 14g</t>
  </si>
  <si>
    <t>alternativa tuňáka k přímé konzumaci</t>
  </si>
  <si>
    <t>kalibr ks max 20g</t>
  </si>
  <si>
    <t>kalibr max 15g, odpalované těsto, smetanová náplň</t>
  </si>
  <si>
    <t>kalibr max 25g, kakaové těsto, náplň z bílé čokolády</t>
  </si>
  <si>
    <t>kalibr max 80g</t>
  </si>
  <si>
    <t>kalibr max 40g</t>
  </si>
  <si>
    <t>složení : dýně, pohanka, fazole, rajčata, čočka, cibule</t>
  </si>
  <si>
    <t>kalibr 400g</t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</si>
  <si>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předsmažené, bez lepku</t>
    </r>
  </si>
  <si>
    <r>
      <t xml:space="preserve">jahodová dreň, obsah jahod min 60%, poleva z certifikovaného kakaa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</si>
  <si>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</si>
  <si>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</si>
  <si>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smetanová zmrzlina s kokosem v čokoládě z certifikovaného kakaa,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</si>
  <si>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čokoládová zmrzlina v čokoládě z certifikovaného kakaa, </t>
    </r>
    <r>
      <rPr>
        <b/>
        <sz val="11"/>
        <rFont val="Calibri"/>
        <family val="2"/>
        <charset val="238"/>
        <scheme val="minor"/>
      </rPr>
      <t>certifikace(Rainforrest Alliance Certified, UTZ nebo Fairtrade)</t>
    </r>
  </si>
  <si>
    <r>
      <t xml:space="preserve">vanilkový s kousky slaného karamelu, karamelová poleva s kousky sušenek, min 45ml,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</si>
  <si>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 (Rainforrest Alliance Certified, UTZ nebo Fairtrade)</t>
    </r>
    <r>
      <rPr>
        <sz val="11"/>
        <rFont val="Calibri"/>
        <family val="2"/>
        <charset val="238"/>
        <scheme val="minor"/>
      </rPr>
      <t xml:space="preserve"> - poleva</t>
    </r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</si>
  <si>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 (Rainforrest Alliance Certified, UTZ nebo Fairtrade)</t>
    </r>
    <r>
      <rPr>
        <sz val="11"/>
        <rFont val="Calibri"/>
        <family val="2"/>
        <charset val="238"/>
        <scheme val="minor"/>
      </rPr>
      <t>, bez lepku</t>
    </r>
  </si>
  <si>
    <t>Počet ks nebo kg v balení na prodej</t>
  </si>
  <si>
    <t>Předpokládané množství</t>
  </si>
  <si>
    <t>pohánkovo zeleninová směs obilovin, zeleniny, dýně, fazolí, rajčat, čočky a cibule</t>
  </si>
  <si>
    <t>Surimi tyčinky</t>
  </si>
  <si>
    <t>hluboce zmrazené, bal 240-250g</t>
  </si>
  <si>
    <t>Bramboráky přílohové VEGAN</t>
  </si>
  <si>
    <r>
      <t>Bramboráky přílohové</t>
    </r>
    <r>
      <rPr>
        <b/>
        <sz val="11"/>
        <rFont val="Calibri"/>
        <family val="2"/>
        <charset val="238"/>
        <scheme val="minor"/>
      </rPr>
      <t xml:space="preserve"> VEGAN</t>
    </r>
  </si>
  <si>
    <t>Cibulové kroužky mražené</t>
  </si>
  <si>
    <t>Dýňové pyré Bonduelle</t>
  </si>
  <si>
    <t>Gnocchi VEGAN</t>
  </si>
  <si>
    <t>Halušky bramborové VEGAN</t>
  </si>
  <si>
    <t>Hranolky steak</t>
  </si>
  <si>
    <t>Italská roláda bílá čokoláda</t>
  </si>
  <si>
    <t>Italská roláda capuccino</t>
  </si>
  <si>
    <t>Kobliha plněná jahodová</t>
  </si>
  <si>
    <t>Kobliha plněná meruňková</t>
  </si>
  <si>
    <t>Koláče makový</t>
  </si>
  <si>
    <t>Koláče  tvarohový</t>
  </si>
  <si>
    <t>Koláče povidlový</t>
  </si>
  <si>
    <t>Obalovaný camebrert předsmažený</t>
  </si>
  <si>
    <t>Obalovaný losos s medem a hořčicí</t>
  </si>
  <si>
    <t>Panini předgrilované</t>
  </si>
  <si>
    <t>Pečivo Bageta světlá velká</t>
  </si>
  <si>
    <t xml:space="preserve">Pečivo Bageta světlá střední 140g </t>
  </si>
  <si>
    <t xml:space="preserve">Pečivo Bageta tmavá střední 140g </t>
  </si>
  <si>
    <t xml:space="preserve">Pečivo bagetka bezlepková </t>
  </si>
  <si>
    <t xml:space="preserve">Pečivo balkánská taštička </t>
  </si>
  <si>
    <t xml:space="preserve">Pečivo bulka půlená  maxi burger .12cm průměr, 80g </t>
  </si>
  <si>
    <t xml:space="preserve">Pečivo ciabatta </t>
  </si>
  <si>
    <t xml:space="preserve">Pečivo ciabatta se sušenými rajčaty </t>
  </si>
  <si>
    <t xml:space="preserve">Pečivo dřevorubecká bageta  </t>
  </si>
  <si>
    <t>Kornbageta  vícezrnná</t>
  </si>
  <si>
    <t>Pečivo Kaiserka maková</t>
  </si>
  <si>
    <t xml:space="preserve">Pečivo s pekanovými ořechy </t>
  </si>
  <si>
    <t>Pečivo-toustový chléb  tmavý</t>
  </si>
  <si>
    <t>Pečivo-toustový chléb světlý</t>
  </si>
  <si>
    <t xml:space="preserve">Rybí Filé porce kalibr 120 g </t>
  </si>
  <si>
    <t xml:space="preserve">Rybí Filé porce kalibr 150 g </t>
  </si>
  <si>
    <t xml:space="preserve">Ryba Kapr půlky </t>
  </si>
  <si>
    <t>Ryba Mořská štíka filet 60-140g</t>
  </si>
  <si>
    <t>Směs hříbovitých hub chalupářská</t>
  </si>
  <si>
    <t>Špenát sekaný porce</t>
  </si>
  <si>
    <t xml:space="preserve">Tortilla 30cm </t>
  </si>
  <si>
    <t xml:space="preserve">Zeleninové hranolky </t>
  </si>
  <si>
    <t xml:space="preserve">Zmrzlina Nakuk karamelový </t>
  </si>
  <si>
    <t xml:space="preserve">Zmrzlina Nakuk pistáciový </t>
  </si>
  <si>
    <t xml:space="preserve">Zmrzlina nanuk čokoládový bez lepku </t>
  </si>
  <si>
    <t xml:space="preserve">Zmrzlina Nanuk karamelová s oříšky 95-100ml </t>
  </si>
  <si>
    <t xml:space="preserve">Zmrzlina nanuk kokosový bez lepku </t>
  </si>
  <si>
    <t xml:space="preserve">Zmrzlina Nanuk jahodový světlá poleva 60-70 ml </t>
  </si>
  <si>
    <t xml:space="preserve">Zmrzlina Nanuk tmavá poleva 45-50 ml tvaroh a smetana, bez lepku </t>
  </si>
  <si>
    <t xml:space="preserve">Zmrzlina Nanuk vanilkový 45 az 50 ml, bez lepku </t>
  </si>
  <si>
    <t xml:space="preserve">Žampiony plátky </t>
  </si>
  <si>
    <t>vyplnit</t>
  </si>
  <si>
    <t>Sloupec2</t>
  </si>
  <si>
    <t>Přesné označení nabízeného produktu, v případe kusového zboží váha výrobku a cena za 1ks **</t>
  </si>
  <si>
    <t>Počet ks v balení (jen případě že se liší od údaje v sloupci L)</t>
  </si>
  <si>
    <t>Váha 1ks produktu (jen případě že se liší od údaje v sloupci N)</t>
  </si>
  <si>
    <t>MJ počet ks/kg/bal</t>
  </si>
  <si>
    <t>Cena za jedno balení</t>
  </si>
  <si>
    <t>Koláčky mini mix</t>
  </si>
  <si>
    <t>mix koláčků tvarohové, povidlové, malpvé, ořechové, min 92 koláčů v bal</t>
  </si>
  <si>
    <t>Sloupec3</t>
  </si>
  <si>
    <t>Pitta chléb velký</t>
  </si>
  <si>
    <t>mražený chléb, určený k plnění, průměr placky 16-17cm mm, váha  120g</t>
  </si>
  <si>
    <t>špenát listový porce</t>
  </si>
  <si>
    <t>špenát sekaný 30g porce</t>
  </si>
  <si>
    <t>Meruňky půlené</t>
  </si>
  <si>
    <t>bez pecky, hluboce zmrazené</t>
  </si>
  <si>
    <t>Kuřecí roláda se šunkou a sýrem</t>
  </si>
  <si>
    <t>bezlepková kuřecí roláda s fáší z mletého kuřecího masa a šunky, bez konzervantů a barviv</t>
  </si>
  <si>
    <t>z mletého vepřového masa a sýra, obalený, hmotnost 120g</t>
  </si>
  <si>
    <t>Kuřecí řízek obalovaný 120g</t>
  </si>
  <si>
    <t>Holandský řízek předsmažený 120g</t>
  </si>
  <si>
    <t>nemletý, hmotnost 120g</t>
  </si>
  <si>
    <t>Sloupec22</t>
  </si>
  <si>
    <t>Pečivo jablečný závin</t>
  </si>
  <si>
    <t>Pečivo s náplní puding malina</t>
  </si>
  <si>
    <t>listový závin s jablečnou náplní 150g</t>
  </si>
  <si>
    <t>listový závin z valikového pudingu, 150g</t>
  </si>
  <si>
    <t>Tvarohový dort se slaným karamelem</t>
  </si>
  <si>
    <t>Cheesecake makový</t>
  </si>
  <si>
    <t>Amerikan cheesecake tvarohový</t>
  </si>
  <si>
    <t>Čokoládový fondant</t>
  </si>
  <si>
    <t>Klasické čevapčiči ze směsi vepřového a hovězího masa (min 86%), ochucené</t>
  </si>
  <si>
    <t>Čevapčiči, kalibr 35g</t>
  </si>
  <si>
    <t>Délka min 12 cm, na dopečení</t>
  </si>
  <si>
    <t>Bagetka světlá kalibr 55g</t>
  </si>
  <si>
    <t>váha min 1600g, náplň tvaroh, smetana a slaný karamel, korpus ze sušenek, předkrájený</t>
  </si>
  <si>
    <t>sušenkový korpus, váha min 1300g, porce max 108g, celý mák, z čerstvého sýra</t>
  </si>
  <si>
    <t>sušenkový korpus, předkrájený na porce min 133g, směs sýra a tvarohu, váha min 1600g</t>
  </si>
  <si>
    <t>kalibr 110g, čokoládový dezert s tekutou náplní uvnitř, průměr min 8cm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</si>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</sst>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outline="0"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1224" displayName="Tabulka1224" ref="A4:T231" totalsRowCount="1" headerRowDxfId="45" dataDxfId="43" totalsRowDxfId="41" headerRowBorderDxfId="44" tableBorderDxfId="42" totalsRowBorderDxfId="40">
  <autoFilter ref="A4:T2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ref="B5:K201">
    <sortCondition ref="C5"/>
  </sortState>
  <tableColumns count="20">
    <tableColumn id="11" name="Sloupec3" dataDxfId="39" totalsRowDxfId="19"/>
    <tableColumn id="1" name="PČ" totalsRowLabel="Celkem" dataDxfId="38" totalsRowDxfId="18"/>
    <tableColumn id="2" name="Název " dataDxfId="37" totalsRowDxfId="17"/>
    <tableColumn id="3" name="Specifikace ( rozměr nebo váha se může lišit v rozsahu 5%)" dataDxfId="36" totalsRowDxfId="16"/>
    <tableColumn id="4" name="Maximální přípustné balení " dataDxfId="35" totalsRowDxfId="15"/>
    <tableColumn id="6" name="MJ" dataDxfId="34" totalsRowDxfId="14"/>
    <tableColumn id="15" name="Předpokládané množství" dataDxfId="33" totalsRowDxfId="13"/>
    <tableColumn id="9" name="Cena za MJ bez DPH ***" dataDxfId="29" totalsRowDxfId="12"/>
    <tableColumn id="10" name="Cena celkem ****" totalsRowFunction="sum" dataDxfId="32" totalsRowDxfId="11">
      <calculatedColumnFormula>+Tabulka1224[[#This Row],[Předpokládané množství]]*H5</calculatedColumnFormula>
    </tableColumn>
    <tableColumn id="7" name="Přesné označení nabízeného produktu, v případe kusového zboží váha výrobku a cena za 1ks **" dataDxfId="28" totalsRowDxfId="10"/>
    <tableColumn id="8" name="Počet ks nebo kg v balení na prodej" dataDxfId="31" totalsRowDxfId="9"/>
    <tableColumn id="16" name="MJ počet ks/kg/bal" dataDxfId="30" totalsRowDxfId="8"/>
    <tableColumn id="18" name="Počet ks v balení (jen případě že se liší od údaje v sloupci L)" dataDxfId="27" totalsRowDxfId="7"/>
    <tableColumn id="17" name="Váha 1ks produktu (jen případě že se liší od údaje v sloupci N)" dataDxfId="26" totalsRowDxfId="6"/>
    <tableColumn id="19" name="Cena za jedno balení" dataDxfId="25" totalsRowDxfId="5"/>
    <tableColumn id="5" name="číslo produktu v katalogu dodavatele" dataDxfId="24" totalsRowDxfId="4"/>
    <tableColumn id="20" name="Sloupec1" dataDxfId="23" totalsRowDxfId="3">
      <calculatedColumnFormula>+Tabulka1224[[#This Row],[Počet ks nebo kg v balení na prodej]]-Tabulka1224[[#This Row],[Počet ks v balení (jen případě že se liší od údaje v sloupci L)]]</calculatedColumnFormula>
    </tableColumn>
    <tableColumn id="21" name="Sloupec2" dataDxfId="22" totalsRowDxfId="2">
      <calculatedColumnFormula>+IFERROR(Tabulka1224[[#This Row],[MJ počet ks/kg/bal]]=Tabulka1224[[#This Row],[Váha 1ks produktu (jen případě že se liší od údaje v sloupci N)]],"Rozdíl")</calculatedColumnFormula>
    </tableColumn>
    <tableColumn id="12" name="Sloupec22" dataDxfId="21" totalsRowDxfId="1"/>
    <tableColumn id="13" name="DPH" dataDxfId="20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1"/>
  <sheetViews>
    <sheetView showGridLines="0" tabSelected="1" topLeftCell="B1" zoomScale="55" zoomScaleNormal="55" workbookViewId="0">
      <selection activeCell="J8" sqref="J8"/>
    </sheetView>
  </sheetViews>
  <sheetFormatPr defaultRowHeight="15" x14ac:dyDescent="0.25"/>
  <cols>
    <col min="1" max="1" width="65.7109375" style="4" hidden="1" customWidth="1"/>
    <col min="2" max="2" width="10.28515625" style="4" customWidth="1"/>
    <col min="3" max="3" width="55.5703125" style="4" customWidth="1"/>
    <col min="4" max="4" width="85.42578125" style="4" customWidth="1"/>
    <col min="5" max="5" width="12.28515625" style="6" customWidth="1"/>
    <col min="6" max="6" width="11.7109375" style="4" customWidth="1"/>
    <col min="7" max="7" width="13.7109375" style="4" customWidth="1"/>
    <col min="8" max="8" width="15.42578125" style="4" customWidth="1"/>
    <col min="9" max="9" width="29.7109375" style="4" customWidth="1"/>
    <col min="10" max="10" width="40.28515625" style="4" customWidth="1"/>
    <col min="11" max="11" width="27.5703125" style="4" customWidth="1"/>
    <col min="12" max="12" width="27.28515625" style="4" customWidth="1"/>
    <col min="13" max="13" width="32.7109375" style="4" customWidth="1"/>
    <col min="14" max="14" width="47" style="4" customWidth="1"/>
    <col min="15" max="15" width="40.28515625" style="4" customWidth="1"/>
    <col min="16" max="16" width="39.85546875" style="4" customWidth="1"/>
    <col min="17" max="17" width="12" style="4" hidden="1" customWidth="1"/>
    <col min="18" max="18" width="6.7109375" style="4" hidden="1" customWidth="1"/>
    <col min="19" max="19" width="9.140625" style="4" hidden="1" customWidth="1"/>
    <col min="20" max="20" width="15.42578125" style="4" customWidth="1"/>
    <col min="21" max="16384" width="9.140625" style="4"/>
  </cols>
  <sheetData>
    <row r="1" spans="1:20" s="2" customFormat="1" ht="30" customHeight="1" x14ac:dyDescent="0.25">
      <c r="C1" s="24" t="s">
        <v>3</v>
      </c>
      <c r="D1" s="25" t="s">
        <v>634</v>
      </c>
      <c r="E1" s="3"/>
    </row>
    <row r="2" spans="1:20" s="2" customFormat="1" ht="30" customHeight="1" x14ac:dyDescent="0.25">
      <c r="C2" s="24" t="s">
        <v>4</v>
      </c>
      <c r="D2" s="26" t="s">
        <v>634</v>
      </c>
      <c r="E2" s="3"/>
    </row>
    <row r="3" spans="1:20" ht="30" customHeight="1" thickBot="1" x14ac:dyDescent="0.3">
      <c r="C3" s="27" t="s">
        <v>5</v>
      </c>
      <c r="D3" s="28" t="s">
        <v>9</v>
      </c>
    </row>
    <row r="4" spans="1:20" ht="46.5" customHeight="1" thickBot="1" x14ac:dyDescent="0.3">
      <c r="A4" s="50" t="s">
        <v>643</v>
      </c>
      <c r="B4" s="38" t="s">
        <v>6</v>
      </c>
      <c r="C4" s="39" t="s">
        <v>178</v>
      </c>
      <c r="D4" s="40" t="s">
        <v>231</v>
      </c>
      <c r="E4" s="41" t="s">
        <v>179</v>
      </c>
      <c r="F4" s="42" t="s">
        <v>0</v>
      </c>
      <c r="G4" s="19" t="s">
        <v>582</v>
      </c>
      <c r="H4" s="19" t="s">
        <v>7</v>
      </c>
      <c r="I4" s="43" t="s">
        <v>8</v>
      </c>
      <c r="J4" s="19" t="s">
        <v>636</v>
      </c>
      <c r="K4" s="36" t="s">
        <v>581</v>
      </c>
      <c r="L4" s="36" t="s">
        <v>639</v>
      </c>
      <c r="M4" s="36" t="s">
        <v>637</v>
      </c>
      <c r="N4" s="36" t="s">
        <v>638</v>
      </c>
      <c r="O4" s="36" t="s">
        <v>640</v>
      </c>
      <c r="P4" s="37" t="s">
        <v>227</v>
      </c>
      <c r="Q4" s="22" t="s">
        <v>202</v>
      </c>
      <c r="R4" s="17" t="s">
        <v>635</v>
      </c>
      <c r="S4" s="58" t="s">
        <v>656</v>
      </c>
      <c r="T4" s="83" t="s">
        <v>673</v>
      </c>
    </row>
    <row r="5" spans="1:20" ht="35.1" customHeight="1" x14ac:dyDescent="0.25">
      <c r="A5" s="4" t="s">
        <v>337</v>
      </c>
      <c r="B5" s="29">
        <v>1</v>
      </c>
      <c r="C5" s="30" t="s">
        <v>11</v>
      </c>
      <c r="D5" s="31" t="s">
        <v>218</v>
      </c>
      <c r="E5" s="32">
        <v>2.5</v>
      </c>
      <c r="F5" s="33" t="s">
        <v>1</v>
      </c>
      <c r="G5" s="33">
        <v>300</v>
      </c>
      <c r="H5" s="59"/>
      <c r="I5" s="34">
        <f>+Tabulka1224[[#This Row],[Předpokládané množství]]*H5</f>
        <v>0</v>
      </c>
      <c r="J5" s="64"/>
      <c r="K5" s="35">
        <v>1</v>
      </c>
      <c r="L5" s="35">
        <v>2.5</v>
      </c>
      <c r="M5" s="67">
        <v>1</v>
      </c>
      <c r="N5" s="67">
        <v>2.5</v>
      </c>
      <c r="O5" s="67"/>
      <c r="P5" s="68"/>
      <c r="Q5" s="69">
        <f>+Tabulka1224[[#This Row],[Počet ks nebo kg v balení na prodej]]-Tabulka1224[[#This Row],[Počet ks v balení (jen případě že se liší od údaje v sloupci L)]]</f>
        <v>0</v>
      </c>
      <c r="R5" s="69" t="b">
        <f>+IFERROR(Tabulka1224[[#This Row],[MJ počet ks/kg/bal]]=Tabulka1224[[#This Row],[Váha 1ks produktu (jen případě že se liší od údaje v sloupci N)]],"Rozdíl")</f>
        <v>1</v>
      </c>
      <c r="S5" s="70"/>
      <c r="T5" s="59"/>
    </row>
    <row r="6" spans="1:20" ht="35.1" customHeight="1" x14ac:dyDescent="0.25">
      <c r="A6" s="4" t="s">
        <v>338</v>
      </c>
      <c r="B6" s="23">
        <v>2</v>
      </c>
      <c r="C6" s="1" t="s">
        <v>12</v>
      </c>
      <c r="D6" s="8" t="s">
        <v>13</v>
      </c>
      <c r="E6" s="7">
        <v>2.5</v>
      </c>
      <c r="F6" s="5" t="s">
        <v>1</v>
      </c>
      <c r="G6" s="5">
        <v>300</v>
      </c>
      <c r="H6" s="60"/>
      <c r="I6" s="9">
        <f>+Tabulka1224[[#This Row],[Předpokládané množství]]*H6</f>
        <v>0</v>
      </c>
      <c r="J6" s="65"/>
      <c r="K6" s="20">
        <v>1</v>
      </c>
      <c r="L6" s="20">
        <v>2.5</v>
      </c>
      <c r="M6" s="71">
        <v>1</v>
      </c>
      <c r="N6" s="71">
        <v>2.5</v>
      </c>
      <c r="O6" s="71"/>
      <c r="P6" s="72"/>
      <c r="Q6" s="69">
        <f>+Tabulka1224[[#This Row],[Počet ks nebo kg v balení na prodej]]-Tabulka1224[[#This Row],[Počet ks v balení (jen případě že se liší od údaje v sloupci L)]]</f>
        <v>0</v>
      </c>
      <c r="R6" s="69" t="b">
        <f>+IFERROR(Tabulka1224[[#This Row],[MJ počet ks/kg/bal]]=Tabulka1224[[#This Row],[Váha 1ks produktu (jen případě že se liší od údaje v sloupci N)]],"Rozdíl")</f>
        <v>1</v>
      </c>
      <c r="S6" s="70"/>
      <c r="T6" s="60"/>
    </row>
    <row r="7" spans="1:20" ht="35.1" customHeight="1" x14ac:dyDescent="0.25">
      <c r="A7" s="4" t="s">
        <v>339</v>
      </c>
      <c r="B7" s="23">
        <v>3</v>
      </c>
      <c r="C7" s="1" t="s">
        <v>586</v>
      </c>
      <c r="D7" s="8" t="s">
        <v>15</v>
      </c>
      <c r="E7" s="7">
        <v>5</v>
      </c>
      <c r="F7" s="5" t="s">
        <v>1</v>
      </c>
      <c r="G7" s="5">
        <v>1125</v>
      </c>
      <c r="H7" s="60"/>
      <c r="I7" s="9">
        <f>+Tabulka1224[[#This Row],[Předpokládané množství]]*H7</f>
        <v>0</v>
      </c>
      <c r="J7" s="65"/>
      <c r="K7" s="20">
        <v>1</v>
      </c>
      <c r="L7" s="20">
        <v>20</v>
      </c>
      <c r="M7" s="71">
        <v>1</v>
      </c>
      <c r="N7" s="71">
        <v>20</v>
      </c>
      <c r="O7" s="71"/>
      <c r="P7" s="72"/>
      <c r="Q7" s="69">
        <f>+Tabulka1224[[#This Row],[Počet ks nebo kg v balení na prodej]]-Tabulka1224[[#This Row],[Počet ks v balení (jen případě že se liší od údaje v sloupci L)]]</f>
        <v>0</v>
      </c>
      <c r="R7" s="69" t="b">
        <f>+IFERROR(Tabulka1224[[#This Row],[MJ počet ks/kg/bal]]=Tabulka1224[[#This Row],[Váha 1ks produktu (jen případě že se liší od údaje v sloupci N)]],"Rozdíl")</f>
        <v>1</v>
      </c>
      <c r="S7" s="70"/>
      <c r="T7" s="60"/>
    </row>
    <row r="8" spans="1:20" ht="35.1" customHeight="1" x14ac:dyDescent="0.25">
      <c r="A8" s="4" t="s">
        <v>340</v>
      </c>
      <c r="B8" s="23">
        <v>4</v>
      </c>
      <c r="C8" s="1" t="s">
        <v>587</v>
      </c>
      <c r="D8" s="8" t="s">
        <v>327</v>
      </c>
      <c r="E8" s="7">
        <v>5</v>
      </c>
      <c r="F8" s="5" t="s">
        <v>1</v>
      </c>
      <c r="G8" s="5">
        <v>1125</v>
      </c>
      <c r="H8" s="59"/>
      <c r="I8" s="9">
        <f>+Tabulka1224[[#This Row],[Předpokládané množství]]*H8</f>
        <v>0</v>
      </c>
      <c r="J8" s="65"/>
      <c r="K8" s="20">
        <v>1</v>
      </c>
      <c r="L8" s="20">
        <v>120</v>
      </c>
      <c r="M8" s="71">
        <v>1</v>
      </c>
      <c r="N8" s="71">
        <v>120</v>
      </c>
      <c r="O8" s="71"/>
      <c r="P8" s="72"/>
      <c r="Q8" s="69">
        <f>+Tabulka1224[[#This Row],[Počet ks nebo kg v balení na prodej]]-Tabulka1224[[#This Row],[Počet ks v balení (jen případě že se liší od údaje v sloupci L)]]</f>
        <v>0</v>
      </c>
      <c r="R8" s="69" t="b">
        <f>+IFERROR(Tabulka1224[[#This Row],[MJ počet ks/kg/bal]]=Tabulka1224[[#This Row],[Váha 1ks produktu (jen případě že se liší od údaje v sloupci N)]],"Rozdíl")</f>
        <v>1</v>
      </c>
      <c r="S8" s="70"/>
      <c r="T8" s="60"/>
    </row>
    <row r="9" spans="1:20" ht="35.1" customHeight="1" x14ac:dyDescent="0.25">
      <c r="A9" s="4" t="s">
        <v>341</v>
      </c>
      <c r="B9" s="23">
        <v>5</v>
      </c>
      <c r="C9" s="1" t="s">
        <v>180</v>
      </c>
      <c r="D9" s="8" t="s">
        <v>16</v>
      </c>
      <c r="E9" s="7">
        <v>2.5</v>
      </c>
      <c r="F9" s="5" t="s">
        <v>1</v>
      </c>
      <c r="G9" s="5">
        <v>1125</v>
      </c>
      <c r="H9" s="60"/>
      <c r="I9" s="9">
        <f>+Tabulka1224[[#This Row],[Předpokládané množství]]*H9</f>
        <v>0</v>
      </c>
      <c r="J9" s="65"/>
      <c r="K9" s="20">
        <v>4</v>
      </c>
      <c r="L9" s="20">
        <v>2.5</v>
      </c>
      <c r="M9" s="71">
        <v>4</v>
      </c>
      <c r="N9" s="71">
        <v>2.5</v>
      </c>
      <c r="O9" s="71"/>
      <c r="P9" s="72"/>
      <c r="Q9" s="69">
        <f>+Tabulka1224[[#This Row],[Počet ks nebo kg v balení na prodej]]-Tabulka1224[[#This Row],[Počet ks v balení (jen případě že se liší od údaje v sloupci L)]]</f>
        <v>0</v>
      </c>
      <c r="R9" s="69" t="b">
        <f>+IFERROR(Tabulka1224[[#This Row],[MJ počet ks/kg/bal]]=Tabulka1224[[#This Row],[Váha 1ks produktu (jen případě že se liší od údaje v sloupci N)]],"Rozdíl")</f>
        <v>1</v>
      </c>
      <c r="S9" s="70"/>
      <c r="T9" s="60"/>
    </row>
    <row r="10" spans="1:20" ht="35.1" customHeight="1" x14ac:dyDescent="0.25">
      <c r="A10" s="4" t="s">
        <v>342</v>
      </c>
      <c r="B10" s="29">
        <v>6</v>
      </c>
      <c r="C10" s="1" t="s">
        <v>17</v>
      </c>
      <c r="D10" s="1" t="s">
        <v>18</v>
      </c>
      <c r="E10" s="7">
        <v>2.5</v>
      </c>
      <c r="F10" s="5" t="s">
        <v>1</v>
      </c>
      <c r="G10" s="5">
        <v>750</v>
      </c>
      <c r="H10" s="60"/>
      <c r="I10" s="9">
        <f>+Tabulka1224[[#This Row],[Předpokládané množství]]*H10</f>
        <v>0</v>
      </c>
      <c r="J10" s="65"/>
      <c r="K10" s="20">
        <v>5</v>
      </c>
      <c r="L10" s="20">
        <v>2.5</v>
      </c>
      <c r="M10" s="71">
        <v>5</v>
      </c>
      <c r="N10" s="71">
        <v>2.5</v>
      </c>
      <c r="O10" s="71"/>
      <c r="P10" s="72"/>
      <c r="Q10" s="69">
        <f>+Tabulka1224[[#This Row],[Počet ks nebo kg v balení na prodej]]-Tabulka1224[[#This Row],[Počet ks v balení (jen případě že se liší od údaje v sloupci L)]]</f>
        <v>0</v>
      </c>
      <c r="R10" s="69" t="b">
        <f>+IFERROR(Tabulka1224[[#This Row],[MJ počet ks/kg/bal]]=Tabulka1224[[#This Row],[Váha 1ks produktu (jen případě že se liší od údaje v sloupci N)]],"Rozdíl")</f>
        <v>1</v>
      </c>
      <c r="S10" s="70"/>
      <c r="T10" s="60"/>
    </row>
    <row r="11" spans="1:20" ht="35.1" customHeight="1" x14ac:dyDescent="0.25">
      <c r="A11" s="4" t="s">
        <v>343</v>
      </c>
      <c r="B11" s="23">
        <v>7</v>
      </c>
      <c r="C11" s="1" t="s">
        <v>19</v>
      </c>
      <c r="D11" s="8" t="s">
        <v>20</v>
      </c>
      <c r="E11" s="7">
        <v>2.5</v>
      </c>
      <c r="F11" s="5" t="s">
        <v>1</v>
      </c>
      <c r="G11" s="5">
        <v>3000</v>
      </c>
      <c r="H11" s="59"/>
      <c r="I11" s="9">
        <f>+Tabulka1224[[#This Row],[Předpokládané množství]]*H11</f>
        <v>0</v>
      </c>
      <c r="J11" s="65"/>
      <c r="K11" s="20">
        <v>5</v>
      </c>
      <c r="L11" s="20">
        <v>2.5</v>
      </c>
      <c r="M11" s="71">
        <v>5</v>
      </c>
      <c r="N11" s="71">
        <v>2.5</v>
      </c>
      <c r="O11" s="71"/>
      <c r="P11" s="72"/>
      <c r="Q11" s="69">
        <f>+Tabulka1224[[#This Row],[Počet ks nebo kg v balení na prodej]]-Tabulka1224[[#This Row],[Počet ks v balení (jen případě že se liší od údaje v sloupci L)]]</f>
        <v>0</v>
      </c>
      <c r="R11" s="69" t="b">
        <f>+IFERROR(Tabulka1224[[#This Row],[MJ počet ks/kg/bal]]=Tabulka1224[[#This Row],[Váha 1ks produktu (jen případě že se liší od údaje v sloupci N)]],"Rozdíl")</f>
        <v>1</v>
      </c>
      <c r="S11" s="70"/>
      <c r="T11" s="60"/>
    </row>
    <row r="12" spans="1:20" ht="35.1" customHeight="1" x14ac:dyDescent="0.25">
      <c r="A12" s="4" t="s">
        <v>344</v>
      </c>
      <c r="B12" s="23">
        <v>8</v>
      </c>
      <c r="C12" s="1" t="s">
        <v>21</v>
      </c>
      <c r="D12" s="8" t="s">
        <v>22</v>
      </c>
      <c r="E12" s="7">
        <v>2</v>
      </c>
      <c r="F12" s="5" t="s">
        <v>1</v>
      </c>
      <c r="G12" s="5">
        <v>1500</v>
      </c>
      <c r="H12" s="60"/>
      <c r="I12" s="9">
        <f>+Tabulka1224[[#This Row],[Předpokládané množství]]*H12</f>
        <v>0</v>
      </c>
      <c r="J12" s="65"/>
      <c r="K12" s="20">
        <v>6</v>
      </c>
      <c r="L12" s="20">
        <v>2</v>
      </c>
      <c r="M12" s="71">
        <v>6</v>
      </c>
      <c r="N12" s="71">
        <v>2</v>
      </c>
      <c r="O12" s="71"/>
      <c r="P12" s="72"/>
      <c r="Q12" s="69">
        <f>+Tabulka1224[[#This Row],[Počet ks nebo kg v balení na prodej]]-Tabulka1224[[#This Row],[Počet ks v balení (jen případě že se liší od údaje v sloupci L)]]</f>
        <v>0</v>
      </c>
      <c r="R12" s="69" t="b">
        <f>+IFERROR(Tabulka1224[[#This Row],[MJ počet ks/kg/bal]]=Tabulka1224[[#This Row],[Váha 1ks produktu (jen případě že se liší od údaje v sloupci N)]],"Rozdíl")</f>
        <v>1</v>
      </c>
      <c r="S12" s="70"/>
      <c r="T12" s="60"/>
    </row>
    <row r="13" spans="1:20" ht="35.1" customHeight="1" x14ac:dyDescent="0.25">
      <c r="A13" s="4" t="s">
        <v>345</v>
      </c>
      <c r="B13" s="23">
        <v>9</v>
      </c>
      <c r="C13" s="1" t="s">
        <v>219</v>
      </c>
      <c r="D13" s="8" t="s">
        <v>220</v>
      </c>
      <c r="E13" s="7">
        <v>2</v>
      </c>
      <c r="F13" s="5" t="s">
        <v>1</v>
      </c>
      <c r="G13" s="5">
        <v>3000</v>
      </c>
      <c r="H13" s="60"/>
      <c r="I13" s="9">
        <f>+Tabulka1224[[#This Row],[Předpokládané množství]]*H13</f>
        <v>0</v>
      </c>
      <c r="J13" s="65"/>
      <c r="K13" s="20">
        <v>6</v>
      </c>
      <c r="L13" s="20">
        <v>2</v>
      </c>
      <c r="M13" s="71">
        <v>6</v>
      </c>
      <c r="N13" s="71">
        <v>2</v>
      </c>
      <c r="O13" s="71"/>
      <c r="P13" s="72"/>
      <c r="Q13" s="69">
        <f>+Tabulka1224[[#This Row],[Počet ks nebo kg v balení na prodej]]-Tabulka1224[[#This Row],[Počet ks v balení (jen případě že se liší od údaje v sloupci L)]]</f>
        <v>0</v>
      </c>
      <c r="R13" s="69" t="b">
        <f>+IFERROR(Tabulka1224[[#This Row],[MJ počet ks/kg/bal]]=Tabulka1224[[#This Row],[Váha 1ks produktu (jen případě že se liší od údaje v sloupci N)]],"Rozdíl")</f>
        <v>1</v>
      </c>
      <c r="S13" s="70"/>
      <c r="T13" s="60"/>
    </row>
    <row r="14" spans="1:20" ht="35.1" customHeight="1" x14ac:dyDescent="0.25">
      <c r="A14" s="4" t="s">
        <v>346</v>
      </c>
      <c r="B14" s="23">
        <v>10</v>
      </c>
      <c r="C14" s="1" t="s">
        <v>221</v>
      </c>
      <c r="D14" s="8" t="s">
        <v>222</v>
      </c>
      <c r="E14" s="7">
        <v>2</v>
      </c>
      <c r="F14" s="5" t="s">
        <v>1</v>
      </c>
      <c r="G14" s="5">
        <v>2250</v>
      </c>
      <c r="H14" s="59"/>
      <c r="I14" s="9">
        <f>+Tabulka1224[[#This Row],[Předpokládané množství]]*H14</f>
        <v>0</v>
      </c>
      <c r="J14" s="65"/>
      <c r="K14" s="20">
        <v>1</v>
      </c>
      <c r="L14" s="20">
        <v>12</v>
      </c>
      <c r="M14" s="71">
        <v>1</v>
      </c>
      <c r="N14" s="71">
        <v>12</v>
      </c>
      <c r="O14" s="71"/>
      <c r="P14" s="72"/>
      <c r="Q14" s="69">
        <f>+Tabulka1224[[#This Row],[Počet ks nebo kg v balení na prodej]]-Tabulka1224[[#This Row],[Počet ks v balení (jen případě že se liší od údaje v sloupci L)]]</f>
        <v>0</v>
      </c>
      <c r="R14" s="69" t="b">
        <f>+IFERROR(Tabulka1224[[#This Row],[MJ počet ks/kg/bal]]=Tabulka1224[[#This Row],[Váha 1ks produktu (jen případě že se liší od údaje v sloupci N)]],"Rozdíl")</f>
        <v>1</v>
      </c>
      <c r="S14" s="70"/>
      <c r="T14" s="60"/>
    </row>
    <row r="15" spans="1:20" ht="35.1" customHeight="1" x14ac:dyDescent="0.25">
      <c r="A15" s="4" t="s">
        <v>347</v>
      </c>
      <c r="B15" s="29">
        <v>11</v>
      </c>
      <c r="C15" s="1" t="s">
        <v>224</v>
      </c>
      <c r="D15" s="8" t="s">
        <v>225</v>
      </c>
      <c r="E15" s="7">
        <v>2</v>
      </c>
      <c r="F15" s="5" t="s">
        <v>1</v>
      </c>
      <c r="G15" s="5">
        <v>3000</v>
      </c>
      <c r="H15" s="60"/>
      <c r="I15" s="9">
        <f>+Tabulka1224[[#This Row],[Předpokládané množství]]*H15</f>
        <v>0</v>
      </c>
      <c r="J15" s="65"/>
      <c r="K15" s="20">
        <v>1</v>
      </c>
      <c r="L15" s="20">
        <v>12</v>
      </c>
      <c r="M15" s="71">
        <v>1</v>
      </c>
      <c r="N15" s="71">
        <v>12</v>
      </c>
      <c r="O15" s="71"/>
      <c r="P15" s="72"/>
      <c r="Q15" s="69">
        <f>+Tabulka1224[[#This Row],[Počet ks nebo kg v balení na prodej]]-Tabulka1224[[#This Row],[Počet ks v balení (jen případě že se liší od údaje v sloupci L)]]</f>
        <v>0</v>
      </c>
      <c r="R15" s="69" t="b">
        <f>+IFERROR(Tabulka1224[[#This Row],[MJ počet ks/kg/bal]]=Tabulka1224[[#This Row],[Váha 1ks produktu (jen případě že se liší od údaje v sloupci N)]],"Rozdíl")</f>
        <v>1</v>
      </c>
      <c r="S15" s="70"/>
      <c r="T15" s="60"/>
    </row>
    <row r="16" spans="1:20" ht="35.1" customHeight="1" x14ac:dyDescent="0.25">
      <c r="A16" s="4" t="s">
        <v>348</v>
      </c>
      <c r="B16" s="23">
        <v>12</v>
      </c>
      <c r="C16" s="1" t="s">
        <v>223</v>
      </c>
      <c r="D16" s="8" t="s">
        <v>226</v>
      </c>
      <c r="E16" s="7">
        <v>2</v>
      </c>
      <c r="F16" s="5" t="s">
        <v>1</v>
      </c>
      <c r="G16" s="5">
        <v>2250</v>
      </c>
      <c r="H16" s="60"/>
      <c r="I16" s="9">
        <f>+Tabulka1224[[#This Row],[Předpokládané množství]]*H16</f>
        <v>0</v>
      </c>
      <c r="J16" s="65"/>
      <c r="K16" s="20">
        <v>1</v>
      </c>
      <c r="L16" s="20">
        <v>12</v>
      </c>
      <c r="M16" s="71">
        <v>1</v>
      </c>
      <c r="N16" s="71">
        <v>12</v>
      </c>
      <c r="O16" s="71"/>
      <c r="P16" s="72"/>
      <c r="Q16" s="69">
        <f>+Tabulka1224[[#This Row],[Počet ks nebo kg v balení na prodej]]-Tabulka1224[[#This Row],[Počet ks v balení (jen případě že se liší od údaje v sloupci L)]]</f>
        <v>0</v>
      </c>
      <c r="R16" s="69" t="b">
        <f>+IFERROR(Tabulka1224[[#This Row],[MJ počet ks/kg/bal]]=Tabulka1224[[#This Row],[Váha 1ks produktu (jen případě že se liší od údaje v sloupci N)]],"Rozdíl")</f>
        <v>1</v>
      </c>
      <c r="S16" s="70"/>
      <c r="T16" s="60"/>
    </row>
    <row r="17" spans="1:20" ht="35.1" customHeight="1" x14ac:dyDescent="0.25">
      <c r="A17" s="4" t="s">
        <v>349</v>
      </c>
      <c r="B17" s="23">
        <v>13</v>
      </c>
      <c r="C17" s="1" t="s">
        <v>23</v>
      </c>
      <c r="D17" s="1" t="s">
        <v>24</v>
      </c>
      <c r="E17" s="7">
        <v>2.5</v>
      </c>
      <c r="F17" s="5" t="s">
        <v>1</v>
      </c>
      <c r="G17" s="5">
        <v>750</v>
      </c>
      <c r="H17" s="59"/>
      <c r="I17" s="9">
        <f>+Tabulka1224[[#This Row],[Předpokládané množství]]*H17</f>
        <v>0</v>
      </c>
      <c r="J17" s="65"/>
      <c r="K17" s="20">
        <v>1</v>
      </c>
      <c r="L17" s="20">
        <v>10</v>
      </c>
      <c r="M17" s="71">
        <v>1</v>
      </c>
      <c r="N17" s="71">
        <v>10</v>
      </c>
      <c r="O17" s="71"/>
      <c r="P17" s="72"/>
      <c r="Q17" s="69">
        <f>+Tabulka1224[[#This Row],[Počet ks nebo kg v balení na prodej]]-Tabulka1224[[#This Row],[Počet ks v balení (jen případě že se liší od údaje v sloupci L)]]</f>
        <v>0</v>
      </c>
      <c r="R17" s="69" t="b">
        <f>+IFERROR(Tabulka1224[[#This Row],[MJ počet ks/kg/bal]]=Tabulka1224[[#This Row],[Váha 1ks produktu (jen případě že se liší od údaje v sloupci N)]],"Rozdíl")</f>
        <v>1</v>
      </c>
      <c r="S17" s="70"/>
      <c r="T17" s="60"/>
    </row>
    <row r="18" spans="1:20" ht="35.1" customHeight="1" x14ac:dyDescent="0.25">
      <c r="A18" s="4" t="s">
        <v>350</v>
      </c>
      <c r="B18" s="23">
        <v>14</v>
      </c>
      <c r="C18" s="1" t="s">
        <v>25</v>
      </c>
      <c r="D18" s="1" t="s">
        <v>26</v>
      </c>
      <c r="E18" s="7">
        <v>2.5</v>
      </c>
      <c r="F18" s="5" t="s">
        <v>1</v>
      </c>
      <c r="G18" s="5">
        <v>750</v>
      </c>
      <c r="H18" s="60"/>
      <c r="I18" s="9">
        <f>+Tabulka1224[[#This Row],[Předpokládané množství]]*H18</f>
        <v>0</v>
      </c>
      <c r="J18" s="65"/>
      <c r="K18" s="20">
        <v>1</v>
      </c>
      <c r="L18" s="20">
        <v>10</v>
      </c>
      <c r="M18" s="71">
        <v>1</v>
      </c>
      <c r="N18" s="71">
        <v>10</v>
      </c>
      <c r="O18" s="71"/>
      <c r="P18" s="72"/>
      <c r="Q18" s="69">
        <f>+Tabulka1224[[#This Row],[Počet ks nebo kg v balení na prodej]]-Tabulka1224[[#This Row],[Počet ks v balení (jen případě že se liší od údaje v sloupci L)]]</f>
        <v>0</v>
      </c>
      <c r="R18" s="69" t="b">
        <f>+IFERROR(Tabulka1224[[#This Row],[MJ počet ks/kg/bal]]=Tabulka1224[[#This Row],[Váha 1ks produktu (jen případě že se liší od údaje v sloupci N)]],"Rozdíl")</f>
        <v>1</v>
      </c>
      <c r="S18" s="70"/>
      <c r="T18" s="60"/>
    </row>
    <row r="19" spans="1:20" ht="35.1" customHeight="1" x14ac:dyDescent="0.25">
      <c r="A19" s="4" t="s">
        <v>351</v>
      </c>
      <c r="B19" s="23">
        <v>15</v>
      </c>
      <c r="C19" s="1" t="s">
        <v>27</v>
      </c>
      <c r="D19" s="1" t="s">
        <v>28</v>
      </c>
      <c r="E19" s="7">
        <v>2.5</v>
      </c>
      <c r="F19" s="5" t="s">
        <v>1</v>
      </c>
      <c r="G19" s="5">
        <v>375</v>
      </c>
      <c r="H19" s="60"/>
      <c r="I19" s="9">
        <f>+Tabulka1224[[#This Row],[Předpokládané množství]]*H19</f>
        <v>0</v>
      </c>
      <c r="J19" s="65"/>
      <c r="K19" s="20">
        <v>1</v>
      </c>
      <c r="L19" s="20">
        <v>2.5</v>
      </c>
      <c r="M19" s="71">
        <v>1</v>
      </c>
      <c r="N19" s="71">
        <v>2.5</v>
      </c>
      <c r="O19" s="71"/>
      <c r="P19" s="72"/>
      <c r="Q19" s="69">
        <f>+Tabulka1224[[#This Row],[Počet ks nebo kg v balení na prodej]]-Tabulka1224[[#This Row],[Počet ks v balení (jen případě že se liší od údaje v sloupci L)]]</f>
        <v>0</v>
      </c>
      <c r="R19" s="69" t="b">
        <f>+IFERROR(Tabulka1224[[#This Row],[MJ počet ks/kg/bal]]=Tabulka1224[[#This Row],[Váha 1ks produktu (jen případě že se liší od údaje v sloupci N)]],"Rozdíl")</f>
        <v>1</v>
      </c>
      <c r="S19" s="70"/>
      <c r="T19" s="60"/>
    </row>
    <row r="20" spans="1:20" ht="35.1" customHeight="1" x14ac:dyDescent="0.25">
      <c r="A20" s="4" t="s">
        <v>352</v>
      </c>
      <c r="B20" s="29">
        <v>16</v>
      </c>
      <c r="C20" s="1" t="s">
        <v>207</v>
      </c>
      <c r="D20" s="8" t="s">
        <v>208</v>
      </c>
      <c r="E20" s="7">
        <v>2.5</v>
      </c>
      <c r="F20" s="5" t="s">
        <v>1</v>
      </c>
      <c r="G20" s="5">
        <v>225</v>
      </c>
      <c r="H20" s="59"/>
      <c r="I20" s="9">
        <f>+Tabulka1224[[#This Row],[Předpokládané množství]]*H20</f>
        <v>0</v>
      </c>
      <c r="J20" s="65"/>
      <c r="K20" s="20">
        <v>1</v>
      </c>
      <c r="L20" s="20">
        <v>2.5</v>
      </c>
      <c r="M20" s="71">
        <v>1</v>
      </c>
      <c r="N20" s="71">
        <v>2.5</v>
      </c>
      <c r="O20" s="71"/>
      <c r="P20" s="72"/>
      <c r="Q20" s="69">
        <f>+Tabulka1224[[#This Row],[Počet ks nebo kg v balení na prodej]]-Tabulka1224[[#This Row],[Počet ks v balení (jen případě že se liší od údaje v sloupci L)]]</f>
        <v>0</v>
      </c>
      <c r="R20" s="69" t="b">
        <f>+IFERROR(Tabulka1224[[#This Row],[MJ počet ks/kg/bal]]=Tabulka1224[[#This Row],[Váha 1ks produktu (jen případě že se liší od údaje v sloupci N)]],"Rozdíl")</f>
        <v>1</v>
      </c>
      <c r="S20" s="70"/>
      <c r="T20" s="60"/>
    </row>
    <row r="21" spans="1:20" ht="35.1" customHeight="1" x14ac:dyDescent="0.25">
      <c r="A21" s="4" t="s">
        <v>353</v>
      </c>
      <c r="B21" s="23">
        <v>17</v>
      </c>
      <c r="C21" s="1" t="s">
        <v>588</v>
      </c>
      <c r="D21" s="8" t="s">
        <v>237</v>
      </c>
      <c r="E21" s="7">
        <v>1</v>
      </c>
      <c r="F21" s="5" t="s">
        <v>1</v>
      </c>
      <c r="G21" s="5">
        <v>150</v>
      </c>
      <c r="H21" s="60"/>
      <c r="I21" s="9">
        <f>+Tabulka1224[[#This Row],[Předpokládané množství]]*H21</f>
        <v>0</v>
      </c>
      <c r="J21" s="65"/>
      <c r="K21" s="20">
        <v>1</v>
      </c>
      <c r="L21" s="20">
        <v>1</v>
      </c>
      <c r="M21" s="71">
        <v>1</v>
      </c>
      <c r="N21" s="71">
        <v>1</v>
      </c>
      <c r="O21" s="71"/>
      <c r="P21" s="72"/>
      <c r="Q21" s="69">
        <f>+Tabulka1224[[#This Row],[Počet ks nebo kg v balení na prodej]]-Tabulka1224[[#This Row],[Počet ks v balení (jen případě že se liší od údaje v sloupci L)]]</f>
        <v>0</v>
      </c>
      <c r="R21" s="69" t="b">
        <f>+IFERROR(Tabulka1224[[#This Row],[MJ počet ks/kg/bal]]=Tabulka1224[[#This Row],[Váha 1ks produktu (jen případě že se liší od údaje v sloupci N)]],"Rozdíl")</f>
        <v>1</v>
      </c>
      <c r="S21" s="70"/>
      <c r="T21" s="60"/>
    </row>
    <row r="22" spans="1:20" ht="35.1" customHeight="1" x14ac:dyDescent="0.25">
      <c r="A22" s="4" t="s">
        <v>354</v>
      </c>
      <c r="B22" s="23">
        <v>18</v>
      </c>
      <c r="C22" s="1" t="s">
        <v>301</v>
      </c>
      <c r="D22" s="8" t="s">
        <v>300</v>
      </c>
      <c r="E22" s="7">
        <v>1</v>
      </c>
      <c r="F22" s="5" t="s">
        <v>1</v>
      </c>
      <c r="G22" s="5">
        <v>150</v>
      </c>
      <c r="H22" s="60"/>
      <c r="I22" s="9">
        <f>+Tabulka1224[[#This Row],[Předpokládané množství]]*H22</f>
        <v>0</v>
      </c>
      <c r="J22" s="65"/>
      <c r="K22" s="20">
        <v>1</v>
      </c>
      <c r="L22" s="20">
        <v>1</v>
      </c>
      <c r="M22" s="71">
        <v>1</v>
      </c>
      <c r="N22" s="71">
        <v>1</v>
      </c>
      <c r="O22" s="71"/>
      <c r="P22" s="72"/>
      <c r="Q22" s="69">
        <f>+Tabulka1224[[#This Row],[Počet ks nebo kg v balení na prodej]]-Tabulka1224[[#This Row],[Počet ks v balení (jen případě že se liší od údaje v sloupci L)]]</f>
        <v>0</v>
      </c>
      <c r="R22" s="69" t="b">
        <f>+IFERROR(Tabulka1224[[#This Row],[MJ počet ks/kg/bal]]=Tabulka1224[[#This Row],[Váha 1ks produktu (jen případě že se liší od údaje v sloupci N)]],"Rozdíl")</f>
        <v>1</v>
      </c>
      <c r="S22" s="70"/>
      <c r="T22" s="60"/>
    </row>
    <row r="23" spans="1:20" ht="35.1" customHeight="1" x14ac:dyDescent="0.25">
      <c r="A23" s="4" t="s">
        <v>355</v>
      </c>
      <c r="B23" s="23">
        <v>19</v>
      </c>
      <c r="C23" s="1" t="s">
        <v>325</v>
      </c>
      <c r="D23" s="10" t="s">
        <v>213</v>
      </c>
      <c r="E23" s="7">
        <v>27</v>
      </c>
      <c r="F23" s="5" t="s">
        <v>10</v>
      </c>
      <c r="G23" s="5">
        <v>750</v>
      </c>
      <c r="H23" s="59"/>
      <c r="I23" s="9">
        <f>+Tabulka1224[[#This Row],[Předpokládané množství]]*H23</f>
        <v>0</v>
      </c>
      <c r="J23" s="65"/>
      <c r="K23" s="20">
        <v>1</v>
      </c>
      <c r="L23" s="20">
        <v>27</v>
      </c>
      <c r="M23" s="71">
        <v>1</v>
      </c>
      <c r="N23" s="71">
        <v>27</v>
      </c>
      <c r="O23" s="71"/>
      <c r="P23" s="72"/>
      <c r="Q23" s="69">
        <f>+Tabulka1224[[#This Row],[Počet ks nebo kg v balení na prodej]]-Tabulka1224[[#This Row],[Počet ks v balení (jen případě že se liší od údaje v sloupci L)]]</f>
        <v>0</v>
      </c>
      <c r="R23" s="69" t="b">
        <f>+IFERROR(Tabulka1224[[#This Row],[MJ počet ks/kg/bal]]=Tabulka1224[[#This Row],[Váha 1ks produktu (jen případě že se liší od údaje v sloupci N)]],"Rozdíl")</f>
        <v>1</v>
      </c>
      <c r="S23" s="70"/>
      <c r="T23" s="60"/>
    </row>
    <row r="24" spans="1:20" ht="35.1" customHeight="1" x14ac:dyDescent="0.25">
      <c r="A24" s="4" t="s">
        <v>356</v>
      </c>
      <c r="B24" s="23">
        <v>20</v>
      </c>
      <c r="C24" s="1" t="s">
        <v>29</v>
      </c>
      <c r="D24" s="8" t="s">
        <v>30</v>
      </c>
      <c r="E24" s="7">
        <v>1</v>
      </c>
      <c r="F24" s="5" t="s">
        <v>10</v>
      </c>
      <c r="G24" s="5">
        <v>75</v>
      </c>
      <c r="H24" s="60"/>
      <c r="I24" s="9">
        <f>+Tabulka1224[[#This Row],[Předpokládané množství]]*H24</f>
        <v>0</v>
      </c>
      <c r="J24" s="65"/>
      <c r="K24" s="20">
        <v>1</v>
      </c>
      <c r="L24" s="20">
        <v>1</v>
      </c>
      <c r="M24" s="71">
        <v>1</v>
      </c>
      <c r="N24" s="71">
        <v>1</v>
      </c>
      <c r="O24" s="71"/>
      <c r="P24" s="72"/>
      <c r="Q24" s="69">
        <f>+Tabulka1224[[#This Row],[Počet ks nebo kg v balení na prodej]]-Tabulka1224[[#This Row],[Počet ks v balení (jen případě že se liší od údaje v sloupci L)]]</f>
        <v>0</v>
      </c>
      <c r="R24" s="69" t="b">
        <f>+IFERROR(Tabulka1224[[#This Row],[MJ počet ks/kg/bal]]=Tabulka1224[[#This Row],[Váha 1ks produktu (jen případě že se liší od údaje v sloupci N)]],"Rozdíl")</f>
        <v>1</v>
      </c>
      <c r="S24" s="70"/>
      <c r="T24" s="60"/>
    </row>
    <row r="25" spans="1:20" ht="35.1" customHeight="1" x14ac:dyDescent="0.25">
      <c r="A25" s="4" t="s">
        <v>357</v>
      </c>
      <c r="B25" s="29">
        <v>21</v>
      </c>
      <c r="C25" s="1" t="s">
        <v>31</v>
      </c>
      <c r="D25" s="8" t="s">
        <v>32</v>
      </c>
      <c r="E25" s="7">
        <v>1</v>
      </c>
      <c r="F25" s="5" t="s">
        <v>10</v>
      </c>
      <c r="G25" s="5">
        <v>75</v>
      </c>
      <c r="H25" s="60"/>
      <c r="I25" s="9">
        <f>+Tabulka1224[[#This Row],[Předpokládané množství]]*H25</f>
        <v>0</v>
      </c>
      <c r="J25" s="65"/>
      <c r="K25" s="20">
        <v>1</v>
      </c>
      <c r="L25" s="20">
        <v>1</v>
      </c>
      <c r="M25" s="71">
        <v>1</v>
      </c>
      <c r="N25" s="71">
        <v>1</v>
      </c>
      <c r="O25" s="71"/>
      <c r="P25" s="72"/>
      <c r="Q25" s="69">
        <f>+Tabulka1224[[#This Row],[Počet ks nebo kg v balení na prodej]]-Tabulka1224[[#This Row],[Počet ks v balení (jen případě že se liší od údaje v sloupci L)]]</f>
        <v>0</v>
      </c>
      <c r="R25" s="69" t="b">
        <f>+IFERROR(Tabulka1224[[#This Row],[MJ počet ks/kg/bal]]=Tabulka1224[[#This Row],[Váha 1ks produktu (jen případě že se liší od údaje v sloupci N)]],"Rozdíl")</f>
        <v>1</v>
      </c>
      <c r="S25" s="70"/>
      <c r="T25" s="60"/>
    </row>
    <row r="26" spans="1:20" ht="35.1" customHeight="1" x14ac:dyDescent="0.25">
      <c r="A26" s="4" t="s">
        <v>358</v>
      </c>
      <c r="B26" s="23">
        <v>22</v>
      </c>
      <c r="C26" s="1" t="s">
        <v>33</v>
      </c>
      <c r="D26" s="8" t="s">
        <v>34</v>
      </c>
      <c r="E26" s="7">
        <v>1</v>
      </c>
      <c r="F26" s="5" t="s">
        <v>10</v>
      </c>
      <c r="G26" s="5">
        <v>75</v>
      </c>
      <c r="H26" s="59"/>
      <c r="I26" s="9">
        <f>+Tabulka1224[[#This Row],[Předpokládané množství]]*H26</f>
        <v>0</v>
      </c>
      <c r="J26" s="65"/>
      <c r="K26" s="20">
        <v>1</v>
      </c>
      <c r="L26" s="20">
        <v>1</v>
      </c>
      <c r="M26" s="71">
        <v>1</v>
      </c>
      <c r="N26" s="71">
        <v>1</v>
      </c>
      <c r="O26" s="71"/>
      <c r="P26" s="72"/>
      <c r="Q26" s="69">
        <f>+Tabulka1224[[#This Row],[Počet ks nebo kg v balení na prodej]]-Tabulka1224[[#This Row],[Počet ks v balení (jen případě že se liší od údaje v sloupci L)]]</f>
        <v>0</v>
      </c>
      <c r="R26" s="69" t="b">
        <f>+IFERROR(Tabulka1224[[#This Row],[MJ počet ks/kg/bal]]=Tabulka1224[[#This Row],[Váha 1ks produktu (jen případě že se liší od údaje v sloupci N)]],"Rozdíl")</f>
        <v>1</v>
      </c>
      <c r="S26" s="70"/>
      <c r="T26" s="60"/>
    </row>
    <row r="27" spans="1:20" ht="35.1" customHeight="1" x14ac:dyDescent="0.25">
      <c r="A27" s="4" t="s">
        <v>359</v>
      </c>
      <c r="B27" s="23">
        <v>23</v>
      </c>
      <c r="C27" s="1" t="s">
        <v>191</v>
      </c>
      <c r="D27" s="8" t="s">
        <v>314</v>
      </c>
      <c r="E27" s="7">
        <v>1</v>
      </c>
      <c r="F27" s="5" t="s">
        <v>10</v>
      </c>
      <c r="G27" s="5">
        <v>75</v>
      </c>
      <c r="H27" s="60"/>
      <c r="I27" s="9">
        <f>+Tabulka1224[[#This Row],[Předpokládané množství]]*H27</f>
        <v>0</v>
      </c>
      <c r="J27" s="65"/>
      <c r="K27" s="20">
        <v>1</v>
      </c>
      <c r="L27" s="20">
        <v>1</v>
      </c>
      <c r="M27" s="71">
        <v>1</v>
      </c>
      <c r="N27" s="71">
        <v>1</v>
      </c>
      <c r="O27" s="71"/>
      <c r="P27" s="72"/>
      <c r="Q27" s="69">
        <f>+Tabulka1224[[#This Row],[Počet ks nebo kg v balení na prodej]]-Tabulka1224[[#This Row],[Počet ks v balení (jen případě že se liší od údaje v sloupci L)]]</f>
        <v>0</v>
      </c>
      <c r="R27" s="69" t="b">
        <f>+IFERROR(Tabulka1224[[#This Row],[MJ počet ks/kg/bal]]=Tabulka1224[[#This Row],[Váha 1ks produktu (jen případě že se liší od údaje v sloupci N)]],"Rozdíl")</f>
        <v>1</v>
      </c>
      <c r="S27" s="70"/>
      <c r="T27" s="60"/>
    </row>
    <row r="28" spans="1:20" ht="35.1" customHeight="1" x14ac:dyDescent="0.25">
      <c r="A28" s="4" t="s">
        <v>360</v>
      </c>
      <c r="B28" s="23">
        <v>24</v>
      </c>
      <c r="C28" s="1" t="s">
        <v>190</v>
      </c>
      <c r="D28" s="8" t="s">
        <v>331</v>
      </c>
      <c r="E28" s="7">
        <v>1</v>
      </c>
      <c r="F28" s="5" t="s">
        <v>10</v>
      </c>
      <c r="G28" s="5">
        <v>75</v>
      </c>
      <c r="H28" s="60"/>
      <c r="I28" s="9">
        <f>+Tabulka1224[[#This Row],[Předpokládané množství]]*H28</f>
        <v>0</v>
      </c>
      <c r="J28" s="60"/>
      <c r="K28" s="7">
        <v>1</v>
      </c>
      <c r="L28" s="20">
        <v>1</v>
      </c>
      <c r="M28" s="71">
        <v>1</v>
      </c>
      <c r="N28" s="71">
        <v>1</v>
      </c>
      <c r="O28" s="71"/>
      <c r="P28" s="73"/>
      <c r="Q28" s="69">
        <f>+Tabulka1224[[#This Row],[Počet ks nebo kg v balení na prodej]]-Tabulka1224[[#This Row],[Počet ks v balení (jen případě že se liší od údaje v sloupci L)]]</f>
        <v>0</v>
      </c>
      <c r="R28" s="69" t="b">
        <f>+IFERROR(Tabulka1224[[#This Row],[MJ počet ks/kg/bal]]=Tabulka1224[[#This Row],[Váha 1ks produktu (jen případě že se liší od údaje v sloupci N)]],"Rozdíl")</f>
        <v>1</v>
      </c>
      <c r="S28" s="70"/>
      <c r="T28" s="60"/>
    </row>
    <row r="29" spans="1:20" ht="35.1" customHeight="1" x14ac:dyDescent="0.25">
      <c r="A29" s="4" t="s">
        <v>361</v>
      </c>
      <c r="B29" s="23">
        <v>25</v>
      </c>
      <c r="C29" s="1" t="s">
        <v>189</v>
      </c>
      <c r="D29" s="8" t="s">
        <v>35</v>
      </c>
      <c r="E29" s="7">
        <v>1</v>
      </c>
      <c r="F29" s="5" t="s">
        <v>10</v>
      </c>
      <c r="G29" s="5">
        <v>75</v>
      </c>
      <c r="H29" s="59"/>
      <c r="I29" s="9">
        <f>+Tabulka1224[[#This Row],[Předpokládané množství]]*H29</f>
        <v>0</v>
      </c>
      <c r="J29" s="60"/>
      <c r="K29" s="7">
        <v>1</v>
      </c>
      <c r="L29" s="20">
        <v>1</v>
      </c>
      <c r="M29" s="71">
        <v>1</v>
      </c>
      <c r="N29" s="71">
        <v>1</v>
      </c>
      <c r="O29" s="71"/>
      <c r="P29" s="73"/>
      <c r="Q29" s="69">
        <f>+Tabulka1224[[#This Row],[Počet ks nebo kg v balení na prodej]]-Tabulka1224[[#This Row],[Počet ks v balení (jen případě že se liší od údaje v sloupci L)]]</f>
        <v>0</v>
      </c>
      <c r="R29" s="69" t="b">
        <f>+IFERROR(Tabulka1224[[#This Row],[MJ počet ks/kg/bal]]=Tabulka1224[[#This Row],[Váha 1ks produktu (jen případě že se liší od údaje v sloupci N)]],"Rozdíl")</f>
        <v>1</v>
      </c>
      <c r="S29" s="70"/>
      <c r="T29" s="60"/>
    </row>
    <row r="30" spans="1:20" ht="35.1" customHeight="1" x14ac:dyDescent="0.25">
      <c r="A30" s="4" t="s">
        <v>362</v>
      </c>
      <c r="B30" s="29">
        <v>26</v>
      </c>
      <c r="C30" s="1" t="s">
        <v>36</v>
      </c>
      <c r="D30" s="8" t="s">
        <v>315</v>
      </c>
      <c r="E30" s="7">
        <v>1</v>
      </c>
      <c r="F30" s="5" t="s">
        <v>10</v>
      </c>
      <c r="G30" s="5">
        <v>75</v>
      </c>
      <c r="H30" s="60"/>
      <c r="I30" s="9">
        <f>+Tabulka1224[[#This Row],[Předpokládané množství]]*H30</f>
        <v>0</v>
      </c>
      <c r="J30" s="60"/>
      <c r="K30" s="7">
        <v>1</v>
      </c>
      <c r="L30" s="20">
        <v>1</v>
      </c>
      <c r="M30" s="71">
        <v>1</v>
      </c>
      <c r="N30" s="71">
        <v>1</v>
      </c>
      <c r="O30" s="71"/>
      <c r="P30" s="72"/>
      <c r="Q30" s="69">
        <f>+Tabulka1224[[#This Row],[Počet ks nebo kg v balení na prodej]]-Tabulka1224[[#This Row],[Počet ks v balení (jen případě že se liší od údaje v sloupci L)]]</f>
        <v>0</v>
      </c>
      <c r="R30" s="69" t="b">
        <f>+IFERROR(Tabulka1224[[#This Row],[MJ počet ks/kg/bal]]=Tabulka1224[[#This Row],[Váha 1ks produktu (jen případě že se liší od údaje v sloupci N)]],"Rozdíl")</f>
        <v>1</v>
      </c>
      <c r="S30" s="70"/>
      <c r="T30" s="60"/>
    </row>
    <row r="31" spans="1:20" ht="35.1" customHeight="1" x14ac:dyDescent="0.25">
      <c r="A31" s="4" t="s">
        <v>363</v>
      </c>
      <c r="B31" s="23">
        <v>27</v>
      </c>
      <c r="C31" s="1" t="s">
        <v>37</v>
      </c>
      <c r="D31" s="8" t="s">
        <v>316</v>
      </c>
      <c r="E31" s="7">
        <v>1</v>
      </c>
      <c r="F31" s="5" t="s">
        <v>10</v>
      </c>
      <c r="G31" s="5">
        <v>75</v>
      </c>
      <c r="H31" s="60"/>
      <c r="I31" s="9">
        <f>+Tabulka1224[[#This Row],[Předpokládané množství]]*H31</f>
        <v>0</v>
      </c>
      <c r="J31" s="65"/>
      <c r="K31" s="20">
        <v>1</v>
      </c>
      <c r="L31" s="20">
        <v>1</v>
      </c>
      <c r="M31" s="71">
        <v>1</v>
      </c>
      <c r="N31" s="71">
        <v>1</v>
      </c>
      <c r="O31" s="71"/>
      <c r="P31" s="72"/>
      <c r="Q31" s="69">
        <f>+Tabulka1224[[#This Row],[Počet ks nebo kg v balení na prodej]]-Tabulka1224[[#This Row],[Počet ks v balení (jen případě že se liší od údaje v sloupci L)]]</f>
        <v>0</v>
      </c>
      <c r="R31" s="69" t="b">
        <f>+IFERROR(Tabulka1224[[#This Row],[MJ počet ks/kg/bal]]=Tabulka1224[[#This Row],[Váha 1ks produktu (jen případě že se liší od údaje v sloupci N)]],"Rozdíl")</f>
        <v>1</v>
      </c>
      <c r="S31" s="70"/>
      <c r="T31" s="60"/>
    </row>
    <row r="32" spans="1:20" ht="35.1" customHeight="1" x14ac:dyDescent="0.25">
      <c r="A32" s="4" t="s">
        <v>364</v>
      </c>
      <c r="B32" s="23">
        <v>28</v>
      </c>
      <c r="C32" s="1" t="s">
        <v>38</v>
      </c>
      <c r="D32" s="8" t="s">
        <v>39</v>
      </c>
      <c r="E32" s="7">
        <v>1</v>
      </c>
      <c r="F32" s="5" t="s">
        <v>10</v>
      </c>
      <c r="G32" s="5">
        <v>75</v>
      </c>
      <c r="H32" s="59"/>
      <c r="I32" s="9">
        <f>+Tabulka1224[[#This Row],[Předpokládané množství]]*H32</f>
        <v>0</v>
      </c>
      <c r="J32" s="65"/>
      <c r="K32" s="20">
        <v>1</v>
      </c>
      <c r="L32" s="20">
        <v>1</v>
      </c>
      <c r="M32" s="71">
        <v>1</v>
      </c>
      <c r="N32" s="71">
        <v>1</v>
      </c>
      <c r="O32" s="71"/>
      <c r="P32" s="72"/>
      <c r="Q32" s="69">
        <f>+Tabulka1224[[#This Row],[Počet ks nebo kg v balení na prodej]]-Tabulka1224[[#This Row],[Počet ks v balení (jen případě že se liší od údaje v sloupci L)]]</f>
        <v>0</v>
      </c>
      <c r="R32" s="69" t="b">
        <f>+IFERROR(Tabulka1224[[#This Row],[MJ počet ks/kg/bal]]=Tabulka1224[[#This Row],[Váha 1ks produktu (jen případě že se liší od údaje v sloupci N)]],"Rozdíl")</f>
        <v>1</v>
      </c>
      <c r="S32" s="70"/>
      <c r="T32" s="60"/>
    </row>
    <row r="33" spans="1:20" ht="35.1" customHeight="1" x14ac:dyDescent="0.25">
      <c r="A33" s="4" t="s">
        <v>365</v>
      </c>
      <c r="B33" s="23">
        <v>29</v>
      </c>
      <c r="C33" s="1" t="s">
        <v>40</v>
      </c>
      <c r="D33" s="8" t="s">
        <v>41</v>
      </c>
      <c r="E33" s="7">
        <v>1</v>
      </c>
      <c r="F33" s="5" t="s">
        <v>10</v>
      </c>
      <c r="G33" s="5">
        <v>75</v>
      </c>
      <c r="H33" s="60"/>
      <c r="I33" s="9">
        <f>+Tabulka1224[[#This Row],[Předpokládané množství]]*H33</f>
        <v>0</v>
      </c>
      <c r="J33" s="65"/>
      <c r="K33" s="20">
        <v>1</v>
      </c>
      <c r="L33" s="20">
        <v>40</v>
      </c>
      <c r="M33" s="71">
        <v>1</v>
      </c>
      <c r="N33" s="71">
        <v>40</v>
      </c>
      <c r="O33" s="71"/>
      <c r="P33" s="72"/>
      <c r="Q33" s="69">
        <f>+Tabulka1224[[#This Row],[Počet ks nebo kg v balení na prodej]]-Tabulka1224[[#This Row],[Počet ks v balení (jen případě že se liší od údaje v sloupci L)]]</f>
        <v>0</v>
      </c>
      <c r="R33" s="69" t="b">
        <f>+IFERROR(Tabulka1224[[#This Row],[MJ počet ks/kg/bal]]=Tabulka1224[[#This Row],[Váha 1ks produktu (jen případě že se liší od údaje v sloupci N)]],"Rozdíl")</f>
        <v>1</v>
      </c>
      <c r="S33" s="70"/>
      <c r="T33" s="60"/>
    </row>
    <row r="34" spans="1:20" ht="35.1" customHeight="1" x14ac:dyDescent="0.25">
      <c r="A34" s="4" t="s">
        <v>366</v>
      </c>
      <c r="B34" s="23">
        <v>30</v>
      </c>
      <c r="C34" s="1" t="s">
        <v>42</v>
      </c>
      <c r="D34" s="8" t="s">
        <v>43</v>
      </c>
      <c r="E34" s="7">
        <v>1</v>
      </c>
      <c r="F34" s="5" t="s">
        <v>10</v>
      </c>
      <c r="G34" s="5">
        <v>75</v>
      </c>
      <c r="H34" s="60"/>
      <c r="I34" s="9">
        <f>+Tabulka1224[[#This Row],[Předpokládané množství]]*H34</f>
        <v>0</v>
      </c>
      <c r="J34" s="60"/>
      <c r="K34" s="7">
        <v>1</v>
      </c>
      <c r="L34" s="20">
        <v>1</v>
      </c>
      <c r="M34" s="71">
        <v>1</v>
      </c>
      <c r="N34" s="71">
        <v>1</v>
      </c>
      <c r="O34" s="71"/>
      <c r="P34" s="73"/>
      <c r="Q34" s="69">
        <f>+Tabulka1224[[#This Row],[Počet ks nebo kg v balení na prodej]]-Tabulka1224[[#This Row],[Počet ks v balení (jen případě že se liší od údaje v sloupci L)]]</f>
        <v>0</v>
      </c>
      <c r="R34" s="69" t="b">
        <f>+IFERROR(Tabulka1224[[#This Row],[MJ počet ks/kg/bal]]=Tabulka1224[[#This Row],[Váha 1ks produktu (jen případě že se liší od údaje v sloupci N)]],"Rozdíl")</f>
        <v>1</v>
      </c>
      <c r="S34" s="70"/>
      <c r="T34" s="60"/>
    </row>
    <row r="35" spans="1:20" ht="35.1" customHeight="1" x14ac:dyDescent="0.25">
      <c r="A35" s="4" t="s">
        <v>367</v>
      </c>
      <c r="B35" s="29">
        <v>31</v>
      </c>
      <c r="C35" s="1" t="s">
        <v>44</v>
      </c>
      <c r="D35" s="8" t="s">
        <v>241</v>
      </c>
      <c r="E35" s="7">
        <v>1</v>
      </c>
      <c r="F35" s="5" t="s">
        <v>10</v>
      </c>
      <c r="G35" s="5">
        <v>75</v>
      </c>
      <c r="H35" s="59"/>
      <c r="I35" s="9">
        <f>+Tabulka1224[[#This Row],[Předpokládané množství]]*H35</f>
        <v>0</v>
      </c>
      <c r="J35" s="60"/>
      <c r="K35" s="7">
        <v>1</v>
      </c>
      <c r="L35" s="20">
        <v>1</v>
      </c>
      <c r="M35" s="71">
        <v>1</v>
      </c>
      <c r="N35" s="71">
        <v>1</v>
      </c>
      <c r="O35" s="71"/>
      <c r="P35" s="73"/>
      <c r="Q35" s="69">
        <f>+Tabulka1224[[#This Row],[Počet ks nebo kg v balení na prodej]]-Tabulka1224[[#This Row],[Počet ks v balení (jen případě že se liší od údaje v sloupci L)]]</f>
        <v>0</v>
      </c>
      <c r="R35" s="69" t="b">
        <f>+IFERROR(Tabulka1224[[#This Row],[MJ počet ks/kg/bal]]=Tabulka1224[[#This Row],[Váha 1ks produktu (jen případě že se liší od údaje v sloupci N)]],"Rozdíl")</f>
        <v>1</v>
      </c>
      <c r="S35" s="70"/>
      <c r="T35" s="60"/>
    </row>
    <row r="36" spans="1:20" ht="35.1" customHeight="1" x14ac:dyDescent="0.25">
      <c r="A36" s="4" t="s">
        <v>368</v>
      </c>
      <c r="B36" s="23">
        <v>32</v>
      </c>
      <c r="C36" s="1" t="s">
        <v>45</v>
      </c>
      <c r="D36" s="8" t="s">
        <v>317</v>
      </c>
      <c r="E36" s="7">
        <v>1</v>
      </c>
      <c r="F36" s="5" t="s">
        <v>10</v>
      </c>
      <c r="G36" s="5">
        <v>75</v>
      </c>
      <c r="H36" s="60"/>
      <c r="I36" s="9">
        <f>+Tabulka1224[[#This Row],[Předpokládané množství]]*H36</f>
        <v>0</v>
      </c>
      <c r="J36" s="65"/>
      <c r="K36" s="20">
        <v>1</v>
      </c>
      <c r="L36" s="20">
        <v>1</v>
      </c>
      <c r="M36" s="71">
        <v>1</v>
      </c>
      <c r="N36" s="71">
        <v>1</v>
      </c>
      <c r="O36" s="71"/>
      <c r="P36" s="72"/>
      <c r="Q36" s="69">
        <f>+Tabulka1224[[#This Row],[Počet ks nebo kg v balení na prodej]]-Tabulka1224[[#This Row],[Počet ks v balení (jen případě že se liší od údaje v sloupci L)]]</f>
        <v>0</v>
      </c>
      <c r="R36" s="69" t="b">
        <f>+IFERROR(Tabulka1224[[#This Row],[MJ počet ks/kg/bal]]=Tabulka1224[[#This Row],[Váha 1ks produktu (jen případě že se liší od údaje v sloupci N)]],"Rozdíl")</f>
        <v>1</v>
      </c>
      <c r="S36" s="70"/>
      <c r="T36" s="60"/>
    </row>
    <row r="37" spans="1:20" ht="35.1" customHeight="1" x14ac:dyDescent="0.25">
      <c r="A37" s="4" t="s">
        <v>369</v>
      </c>
      <c r="B37" s="23">
        <v>33</v>
      </c>
      <c r="C37" s="1" t="s">
        <v>46</v>
      </c>
      <c r="D37" s="8" t="s">
        <v>318</v>
      </c>
      <c r="E37" s="7">
        <v>1</v>
      </c>
      <c r="F37" s="5" t="s">
        <v>10</v>
      </c>
      <c r="G37" s="5">
        <v>75</v>
      </c>
      <c r="H37" s="60"/>
      <c r="I37" s="9">
        <f>+Tabulka1224[[#This Row],[Předpokládané množství]]*H37</f>
        <v>0</v>
      </c>
      <c r="J37" s="65"/>
      <c r="K37" s="20">
        <v>1</v>
      </c>
      <c r="L37" s="20">
        <v>1</v>
      </c>
      <c r="M37" s="71">
        <v>1</v>
      </c>
      <c r="N37" s="71">
        <v>1</v>
      </c>
      <c r="O37" s="71"/>
      <c r="P37" s="72"/>
      <c r="Q37" s="69">
        <f>+Tabulka1224[[#This Row],[Počet ks nebo kg v balení na prodej]]-Tabulka1224[[#This Row],[Počet ks v balení (jen případě že se liší od údaje v sloupci L)]]</f>
        <v>0</v>
      </c>
      <c r="R37" s="69" t="b">
        <f>+IFERROR(Tabulka1224[[#This Row],[MJ počet ks/kg/bal]]=Tabulka1224[[#This Row],[Váha 1ks produktu (jen případě že se liší od údaje v sloupci N)]],"Rozdíl")</f>
        <v>1</v>
      </c>
      <c r="S37" s="70"/>
      <c r="T37" s="60"/>
    </row>
    <row r="38" spans="1:20" ht="35.1" customHeight="1" x14ac:dyDescent="0.25">
      <c r="A38" s="4" t="s">
        <v>370</v>
      </c>
      <c r="B38" s="23">
        <v>34</v>
      </c>
      <c r="C38" s="1" t="s">
        <v>228</v>
      </c>
      <c r="D38" s="8" t="s">
        <v>318</v>
      </c>
      <c r="E38" s="7">
        <v>1</v>
      </c>
      <c r="F38" s="5" t="s">
        <v>10</v>
      </c>
      <c r="G38" s="5">
        <v>75</v>
      </c>
      <c r="H38" s="59"/>
      <c r="I38" s="9">
        <f>+Tabulka1224[[#This Row],[Předpokládané množství]]*H38</f>
        <v>0</v>
      </c>
      <c r="J38" s="65"/>
      <c r="K38" s="20">
        <v>1</v>
      </c>
      <c r="L38" s="20">
        <v>1</v>
      </c>
      <c r="M38" s="71">
        <v>1</v>
      </c>
      <c r="N38" s="71">
        <v>1</v>
      </c>
      <c r="O38" s="71"/>
      <c r="P38" s="72"/>
      <c r="Q38" s="69">
        <f>+Tabulka1224[[#This Row],[Počet ks nebo kg v balení na prodej]]-Tabulka1224[[#This Row],[Počet ks v balení (jen případě že se liší od údaje v sloupci L)]]</f>
        <v>0</v>
      </c>
      <c r="R38" s="69" t="b">
        <f>+IFERROR(Tabulka1224[[#This Row],[MJ počet ks/kg/bal]]=Tabulka1224[[#This Row],[Váha 1ks produktu (jen případě že se liší od údaje v sloupci N)]],"Rozdíl")</f>
        <v>1</v>
      </c>
      <c r="S38" s="70"/>
      <c r="T38" s="60"/>
    </row>
    <row r="39" spans="1:20" ht="35.1" customHeight="1" x14ac:dyDescent="0.25">
      <c r="A39" s="4" t="s">
        <v>371</v>
      </c>
      <c r="B39" s="23">
        <v>35</v>
      </c>
      <c r="C39" s="1" t="s">
        <v>47</v>
      </c>
      <c r="D39" s="8" t="s">
        <v>319</v>
      </c>
      <c r="E39" s="7">
        <v>1</v>
      </c>
      <c r="F39" s="5" t="s">
        <v>10</v>
      </c>
      <c r="G39" s="5">
        <v>75</v>
      </c>
      <c r="H39" s="60"/>
      <c r="I39" s="9">
        <f>+Tabulka1224[[#This Row],[Předpokládané množství]]*H39</f>
        <v>0</v>
      </c>
      <c r="J39" s="65"/>
      <c r="K39" s="20">
        <v>1</v>
      </c>
      <c r="L39" s="20">
        <v>1</v>
      </c>
      <c r="M39" s="71">
        <v>1</v>
      </c>
      <c r="N39" s="71">
        <v>1</v>
      </c>
      <c r="O39" s="71"/>
      <c r="P39" s="72"/>
      <c r="Q39" s="69">
        <f>+Tabulka1224[[#This Row],[Počet ks nebo kg v balení na prodej]]-Tabulka1224[[#This Row],[Počet ks v balení (jen případě že se liší od údaje v sloupci L)]]</f>
        <v>0</v>
      </c>
      <c r="R39" s="69" t="b">
        <f>+IFERROR(Tabulka1224[[#This Row],[MJ počet ks/kg/bal]]=Tabulka1224[[#This Row],[Váha 1ks produktu (jen případě že se liší od údaje v sloupci N)]],"Rozdíl")</f>
        <v>1</v>
      </c>
      <c r="S39" s="70"/>
      <c r="T39" s="60"/>
    </row>
    <row r="40" spans="1:20" ht="35.1" customHeight="1" x14ac:dyDescent="0.25">
      <c r="A40" s="4" t="s">
        <v>372</v>
      </c>
      <c r="B40" s="29">
        <v>36</v>
      </c>
      <c r="C40" s="1" t="s">
        <v>48</v>
      </c>
      <c r="D40" s="8" t="s">
        <v>320</v>
      </c>
      <c r="E40" s="7">
        <v>18</v>
      </c>
      <c r="F40" s="5" t="s">
        <v>10</v>
      </c>
      <c r="G40" s="5">
        <v>375</v>
      </c>
      <c r="H40" s="60"/>
      <c r="I40" s="9">
        <f>+Tabulka1224[[#This Row],[Předpokládané množství]]*H40</f>
        <v>0</v>
      </c>
      <c r="J40" s="65"/>
      <c r="K40" s="20">
        <v>1</v>
      </c>
      <c r="L40" s="20">
        <v>18</v>
      </c>
      <c r="M40" s="71">
        <v>1</v>
      </c>
      <c r="N40" s="71">
        <v>18</v>
      </c>
      <c r="O40" s="71"/>
      <c r="P40" s="72"/>
      <c r="Q40" s="69">
        <f>+Tabulka1224[[#This Row],[Počet ks nebo kg v balení na prodej]]-Tabulka1224[[#This Row],[Počet ks v balení (jen případě že se liší od údaje v sloupci L)]]</f>
        <v>0</v>
      </c>
      <c r="R40" s="69" t="b">
        <f>+IFERROR(Tabulka1224[[#This Row],[MJ počet ks/kg/bal]]=Tabulka1224[[#This Row],[Váha 1ks produktu (jen případě že se liší od údaje v sloupci N)]],"Rozdíl")</f>
        <v>1</v>
      </c>
      <c r="S40" s="70"/>
      <c r="T40" s="60"/>
    </row>
    <row r="41" spans="1:20" ht="35.1" customHeight="1" x14ac:dyDescent="0.25">
      <c r="A41" s="4" t="s">
        <v>373</v>
      </c>
      <c r="B41" s="23">
        <v>37</v>
      </c>
      <c r="C41" s="1" t="s">
        <v>49</v>
      </c>
      <c r="D41" s="8" t="s">
        <v>320</v>
      </c>
      <c r="E41" s="7">
        <v>18</v>
      </c>
      <c r="F41" s="5" t="s">
        <v>10</v>
      </c>
      <c r="G41" s="5">
        <v>375</v>
      </c>
      <c r="H41" s="59"/>
      <c r="I41" s="9">
        <f>+Tabulka1224[[#This Row],[Předpokládané množství]]*H41</f>
        <v>0</v>
      </c>
      <c r="J41" s="65"/>
      <c r="K41" s="20">
        <v>1</v>
      </c>
      <c r="L41" s="20">
        <v>18</v>
      </c>
      <c r="M41" s="71">
        <v>1</v>
      </c>
      <c r="N41" s="71">
        <v>18</v>
      </c>
      <c r="O41" s="71"/>
      <c r="P41" s="72"/>
      <c r="Q41" s="69">
        <f>+Tabulka1224[[#This Row],[Počet ks nebo kg v balení na prodej]]-Tabulka1224[[#This Row],[Počet ks v balení (jen případě že se liší od údaje v sloupci L)]]</f>
        <v>0</v>
      </c>
      <c r="R41" s="69" t="b">
        <f>+IFERROR(Tabulka1224[[#This Row],[MJ počet ks/kg/bal]]=Tabulka1224[[#This Row],[Váha 1ks produktu (jen případě že se liší od údaje v sloupci N)]],"Rozdíl")</f>
        <v>1</v>
      </c>
      <c r="S41" s="70"/>
      <c r="T41" s="60"/>
    </row>
    <row r="42" spans="1:20" ht="49.5" customHeight="1" x14ac:dyDescent="0.25">
      <c r="A42" s="4" t="s">
        <v>374</v>
      </c>
      <c r="B42" s="23">
        <v>38</v>
      </c>
      <c r="C42" s="1" t="s">
        <v>50</v>
      </c>
      <c r="D42" s="8" t="s">
        <v>321</v>
      </c>
      <c r="E42" s="7">
        <v>1</v>
      </c>
      <c r="F42" s="5" t="s">
        <v>10</v>
      </c>
      <c r="G42" s="5">
        <v>75</v>
      </c>
      <c r="H42" s="60"/>
      <c r="I42" s="9">
        <f>+Tabulka1224[[#This Row],[Předpokládané množství]]*H42</f>
        <v>0</v>
      </c>
      <c r="J42" s="65"/>
      <c r="K42" s="20">
        <v>1</v>
      </c>
      <c r="L42" s="20">
        <v>1</v>
      </c>
      <c r="M42" s="71">
        <v>1</v>
      </c>
      <c r="N42" s="71">
        <v>1</v>
      </c>
      <c r="O42" s="71"/>
      <c r="P42" s="72"/>
      <c r="Q42" s="69">
        <f>+Tabulka1224[[#This Row],[Počet ks nebo kg v balení na prodej]]-Tabulka1224[[#This Row],[Počet ks v balení (jen případě že se liší od údaje v sloupci L)]]</f>
        <v>0</v>
      </c>
      <c r="R42" s="69" t="b">
        <f>+IFERROR(Tabulka1224[[#This Row],[MJ počet ks/kg/bal]]=Tabulka1224[[#This Row],[Váha 1ks produktu (jen případě že se liší od údaje v sloupci N)]],"Rozdíl")</f>
        <v>1</v>
      </c>
      <c r="S42" s="70"/>
      <c r="T42" s="60"/>
    </row>
    <row r="43" spans="1:20" ht="35.1" customHeight="1" x14ac:dyDescent="0.25">
      <c r="A43" s="4" t="s">
        <v>375</v>
      </c>
      <c r="B43" s="23">
        <v>39</v>
      </c>
      <c r="C43" s="1" t="s">
        <v>51</v>
      </c>
      <c r="D43" s="8" t="s">
        <v>322</v>
      </c>
      <c r="E43" s="7">
        <v>1</v>
      </c>
      <c r="F43" s="5" t="s">
        <v>10</v>
      </c>
      <c r="G43" s="5">
        <v>75</v>
      </c>
      <c r="H43" s="60"/>
      <c r="I43" s="9">
        <f>+Tabulka1224[[#This Row],[Předpokládané množství]]*H43</f>
        <v>0</v>
      </c>
      <c r="J43" s="65"/>
      <c r="K43" s="20">
        <v>1</v>
      </c>
      <c r="L43" s="20">
        <v>1</v>
      </c>
      <c r="M43" s="71">
        <v>1</v>
      </c>
      <c r="N43" s="71">
        <v>1</v>
      </c>
      <c r="O43" s="71"/>
      <c r="P43" s="72"/>
      <c r="Q43" s="69">
        <f>+Tabulka1224[[#This Row],[Počet ks nebo kg v balení na prodej]]-Tabulka1224[[#This Row],[Počet ks v balení (jen případě že se liší od údaje v sloupci L)]]</f>
        <v>0</v>
      </c>
      <c r="R43" s="69" t="b">
        <f>+IFERROR(Tabulka1224[[#This Row],[MJ počet ks/kg/bal]]=Tabulka1224[[#This Row],[Váha 1ks produktu (jen případě že se liší od údaje v sloupci N)]],"Rozdíl")</f>
        <v>1</v>
      </c>
      <c r="S43" s="70"/>
      <c r="T43" s="60"/>
    </row>
    <row r="44" spans="1:20" ht="35.1" customHeight="1" x14ac:dyDescent="0.25">
      <c r="A44" s="4" t="s">
        <v>376</v>
      </c>
      <c r="B44" s="23">
        <v>40</v>
      </c>
      <c r="C44" s="1" t="s">
        <v>52</v>
      </c>
      <c r="D44" s="8" t="s">
        <v>53</v>
      </c>
      <c r="E44" s="7">
        <v>1</v>
      </c>
      <c r="F44" s="5" t="s">
        <v>10</v>
      </c>
      <c r="G44" s="5">
        <v>75</v>
      </c>
      <c r="H44" s="59"/>
      <c r="I44" s="9">
        <f>+Tabulka1224[[#This Row],[Předpokládané množství]]*H44</f>
        <v>0</v>
      </c>
      <c r="J44" s="65"/>
      <c r="K44" s="20">
        <v>1</v>
      </c>
      <c r="L44" s="20">
        <v>1</v>
      </c>
      <c r="M44" s="71">
        <v>1</v>
      </c>
      <c r="N44" s="71">
        <v>1</v>
      </c>
      <c r="O44" s="71"/>
      <c r="P44" s="72"/>
      <c r="Q44" s="69">
        <f>+Tabulka1224[[#This Row],[Počet ks nebo kg v balení na prodej]]-Tabulka1224[[#This Row],[Počet ks v balení (jen případě že se liší od údaje v sloupci L)]]</f>
        <v>0</v>
      </c>
      <c r="R44" s="69" t="b">
        <f>+IFERROR(Tabulka1224[[#This Row],[MJ počet ks/kg/bal]]=Tabulka1224[[#This Row],[Váha 1ks produktu (jen případě že se liší od údaje v sloupci N)]],"Rozdíl")</f>
        <v>1</v>
      </c>
      <c r="S44" s="70"/>
      <c r="T44" s="60"/>
    </row>
    <row r="45" spans="1:20" ht="35.1" customHeight="1" x14ac:dyDescent="0.25">
      <c r="A45" s="4" t="s">
        <v>377</v>
      </c>
      <c r="B45" s="29">
        <v>41</v>
      </c>
      <c r="C45" s="1" t="s">
        <v>54</v>
      </c>
      <c r="D45" s="8" t="s">
        <v>323</v>
      </c>
      <c r="E45" s="7">
        <v>1</v>
      </c>
      <c r="F45" s="5" t="s">
        <v>10</v>
      </c>
      <c r="G45" s="5">
        <v>75</v>
      </c>
      <c r="H45" s="60"/>
      <c r="I45" s="9">
        <f>+Tabulka1224[[#This Row],[Předpokládané množství]]*H45</f>
        <v>0</v>
      </c>
      <c r="J45" s="60"/>
      <c r="K45" s="7">
        <v>1</v>
      </c>
      <c r="L45" s="20">
        <v>1</v>
      </c>
      <c r="M45" s="71">
        <v>1</v>
      </c>
      <c r="N45" s="71">
        <v>1</v>
      </c>
      <c r="O45" s="71"/>
      <c r="P45" s="73"/>
      <c r="Q45" s="69">
        <f>+Tabulka1224[[#This Row],[Počet ks nebo kg v balení na prodej]]-Tabulka1224[[#This Row],[Počet ks v balení (jen případě že se liší od údaje v sloupci L)]]</f>
        <v>0</v>
      </c>
      <c r="R45" s="69" t="b">
        <f>+IFERROR(Tabulka1224[[#This Row],[MJ počet ks/kg/bal]]=Tabulka1224[[#This Row],[Váha 1ks produktu (jen případě že se liší od údaje v sloupci N)]],"Rozdíl")</f>
        <v>1</v>
      </c>
      <c r="S45" s="70"/>
      <c r="T45" s="60"/>
    </row>
    <row r="46" spans="1:20" ht="35.1" customHeight="1" x14ac:dyDescent="0.25">
      <c r="A46" s="4" t="s">
        <v>378</v>
      </c>
      <c r="B46" s="23">
        <v>42</v>
      </c>
      <c r="C46" s="1" t="s">
        <v>55</v>
      </c>
      <c r="D46" s="8" t="s">
        <v>229</v>
      </c>
      <c r="E46" s="7">
        <v>60</v>
      </c>
      <c r="F46" s="5" t="s">
        <v>10</v>
      </c>
      <c r="G46" s="5">
        <v>225</v>
      </c>
      <c r="H46" s="60"/>
      <c r="I46" s="9">
        <f>+Tabulka1224[[#This Row],[Předpokládané množství]]*H46</f>
        <v>0</v>
      </c>
      <c r="J46" s="65"/>
      <c r="K46" s="20">
        <v>1</v>
      </c>
      <c r="L46" s="20">
        <v>60</v>
      </c>
      <c r="M46" s="71">
        <v>1</v>
      </c>
      <c r="N46" s="71">
        <v>60</v>
      </c>
      <c r="O46" s="71"/>
      <c r="P46" s="72"/>
      <c r="Q46" s="69">
        <f>+Tabulka1224[[#This Row],[Počet ks nebo kg v balení na prodej]]-Tabulka1224[[#This Row],[Počet ks v balení (jen případě že se liší od údaje v sloupci L)]]</f>
        <v>0</v>
      </c>
      <c r="R46" s="69" t="b">
        <f>+IFERROR(Tabulka1224[[#This Row],[MJ počet ks/kg/bal]]=Tabulka1224[[#This Row],[Váha 1ks produktu (jen případě že se liší od údaje v sloupci N)]],"Rozdíl")</f>
        <v>1</v>
      </c>
      <c r="S46" s="70"/>
      <c r="T46" s="60"/>
    </row>
    <row r="47" spans="1:20" ht="35.1" customHeight="1" x14ac:dyDescent="0.25">
      <c r="A47" s="4" t="s">
        <v>378</v>
      </c>
      <c r="B47" s="23">
        <v>43</v>
      </c>
      <c r="C47" s="1" t="s">
        <v>55</v>
      </c>
      <c r="D47" s="8" t="s">
        <v>229</v>
      </c>
      <c r="E47" s="7">
        <v>60</v>
      </c>
      <c r="F47" s="5" t="s">
        <v>10</v>
      </c>
      <c r="G47" s="5">
        <v>225</v>
      </c>
      <c r="H47" s="59"/>
      <c r="I47" s="9">
        <f>+Tabulka1224[[#This Row],[Předpokládané množství]]*H47</f>
        <v>0</v>
      </c>
      <c r="J47" s="65"/>
      <c r="K47" s="20">
        <v>1</v>
      </c>
      <c r="L47" s="20">
        <v>60</v>
      </c>
      <c r="M47" s="71">
        <v>1</v>
      </c>
      <c r="N47" s="71">
        <v>60</v>
      </c>
      <c r="O47" s="71"/>
      <c r="P47" s="72"/>
      <c r="Q47" s="69">
        <f>+Tabulka1224[[#This Row],[Počet ks nebo kg v balení na prodej]]-Tabulka1224[[#This Row],[Počet ks v balení (jen případě že se liší od údaje v sloupci L)]]</f>
        <v>0</v>
      </c>
      <c r="R47" s="69" t="b">
        <f>+IFERROR(Tabulka1224[[#This Row],[MJ počet ks/kg/bal]]=Tabulka1224[[#This Row],[Váha 1ks produktu (jen případě že se liší od údaje v sloupci N)]],"Rozdíl")</f>
        <v>1</v>
      </c>
      <c r="S47" s="70"/>
      <c r="T47" s="60"/>
    </row>
    <row r="48" spans="1:20" ht="35.1" customHeight="1" x14ac:dyDescent="0.25">
      <c r="A48" s="4" t="s">
        <v>379</v>
      </c>
      <c r="B48" s="23">
        <v>44</v>
      </c>
      <c r="C48" s="1" t="s">
        <v>332</v>
      </c>
      <c r="D48" s="8" t="s">
        <v>56</v>
      </c>
      <c r="E48" s="7">
        <v>60</v>
      </c>
      <c r="F48" s="5" t="s">
        <v>10</v>
      </c>
      <c r="G48" s="5">
        <v>37.5</v>
      </c>
      <c r="H48" s="60"/>
      <c r="I48" s="9">
        <f>+Tabulka1224[[#This Row],[Předpokládané množství]]*H48</f>
        <v>0</v>
      </c>
      <c r="J48" s="65"/>
      <c r="K48" s="20">
        <v>1</v>
      </c>
      <c r="L48" s="20">
        <v>60</v>
      </c>
      <c r="M48" s="71">
        <v>1</v>
      </c>
      <c r="N48" s="71">
        <v>60</v>
      </c>
      <c r="O48" s="71"/>
      <c r="P48" s="72"/>
      <c r="Q48" s="69">
        <f>+Tabulka1224[[#This Row],[Počet ks nebo kg v balení na prodej]]-Tabulka1224[[#This Row],[Počet ks v balení (jen případě že se liší od údaje v sloupci L)]]</f>
        <v>0</v>
      </c>
      <c r="R48" s="69" t="b">
        <f>+IFERROR(Tabulka1224[[#This Row],[MJ počet ks/kg/bal]]=Tabulka1224[[#This Row],[Váha 1ks produktu (jen případě že se liší od údaje v sloupci N)]],"Rozdíl")</f>
        <v>1</v>
      </c>
      <c r="S48" s="70"/>
      <c r="T48" s="60"/>
    </row>
    <row r="49" spans="1:20" ht="35.1" customHeight="1" x14ac:dyDescent="0.25">
      <c r="A49" s="4" t="s">
        <v>380</v>
      </c>
      <c r="B49" s="23">
        <v>45</v>
      </c>
      <c r="C49" s="1" t="s">
        <v>333</v>
      </c>
      <c r="D49" s="8" t="s">
        <v>56</v>
      </c>
      <c r="E49" s="7">
        <v>60</v>
      </c>
      <c r="F49" s="5" t="s">
        <v>10</v>
      </c>
      <c r="G49" s="5">
        <v>37.5</v>
      </c>
      <c r="H49" s="60"/>
      <c r="I49" s="9">
        <f>+Tabulka1224[[#This Row],[Předpokládané množství]]*H49</f>
        <v>0</v>
      </c>
      <c r="J49" s="65"/>
      <c r="K49" s="20">
        <v>1</v>
      </c>
      <c r="L49" s="20">
        <v>60</v>
      </c>
      <c r="M49" s="71">
        <v>1</v>
      </c>
      <c r="N49" s="71">
        <v>60</v>
      </c>
      <c r="O49" s="71"/>
      <c r="P49" s="72"/>
      <c r="Q49" s="69">
        <f>+Tabulka1224[[#This Row],[Počet ks nebo kg v balení na prodej]]-Tabulka1224[[#This Row],[Počet ks v balení (jen případě že se liší od údaje v sloupci L)]]</f>
        <v>0</v>
      </c>
      <c r="R49" s="69" t="b">
        <f>+IFERROR(Tabulka1224[[#This Row],[MJ počet ks/kg/bal]]=Tabulka1224[[#This Row],[Váha 1ks produktu (jen případě že se liší od údaje v sloupci N)]],"Rozdíl")</f>
        <v>1</v>
      </c>
      <c r="S49" s="70"/>
      <c r="T49" s="60"/>
    </row>
    <row r="50" spans="1:20" ht="35.1" customHeight="1" x14ac:dyDescent="0.25">
      <c r="A50" s="4" t="s">
        <v>381</v>
      </c>
      <c r="B50" s="29">
        <v>46</v>
      </c>
      <c r="C50" s="1" t="s">
        <v>269</v>
      </c>
      <c r="D50" s="8" t="s">
        <v>270</v>
      </c>
      <c r="E50" s="7">
        <v>1</v>
      </c>
      <c r="F50" s="5" t="s">
        <v>10</v>
      </c>
      <c r="G50" s="5">
        <v>37.5</v>
      </c>
      <c r="H50" s="59"/>
      <c r="I50" s="9">
        <f>+Tabulka1224[[#This Row],[Předpokládané množství]]*H50</f>
        <v>0</v>
      </c>
      <c r="J50" s="65"/>
      <c r="K50" s="20">
        <v>1</v>
      </c>
      <c r="L50" s="20">
        <v>1</v>
      </c>
      <c r="M50" s="71">
        <v>1</v>
      </c>
      <c r="N50" s="71">
        <v>1</v>
      </c>
      <c r="O50" s="71"/>
      <c r="P50" s="72"/>
      <c r="Q50" s="69">
        <f>+Tabulka1224[[#This Row],[Počet ks nebo kg v balení na prodej]]-Tabulka1224[[#This Row],[Počet ks v balení (jen případě že se liší od údaje v sloupci L)]]</f>
        <v>0</v>
      </c>
      <c r="R50" s="69" t="b">
        <f>+IFERROR(Tabulka1224[[#This Row],[MJ počet ks/kg/bal]]=Tabulka1224[[#This Row],[Váha 1ks produktu (jen případě že se liší od údaje v sloupci N)]],"Rozdíl")</f>
        <v>1</v>
      </c>
      <c r="S50" s="70"/>
      <c r="T50" s="60"/>
    </row>
    <row r="51" spans="1:20" ht="35.1" customHeight="1" x14ac:dyDescent="0.25">
      <c r="A51" s="4" t="s">
        <v>382</v>
      </c>
      <c r="B51" s="23">
        <v>47</v>
      </c>
      <c r="C51" s="1" t="s">
        <v>255</v>
      </c>
      <c r="D51" s="8" t="s">
        <v>258</v>
      </c>
      <c r="E51" s="7">
        <v>1</v>
      </c>
      <c r="F51" s="5" t="s">
        <v>10</v>
      </c>
      <c r="G51" s="5">
        <v>37.5</v>
      </c>
      <c r="H51" s="60"/>
      <c r="I51" s="9">
        <f>+Tabulka1224[[#This Row],[Předpokládané množství]]*H51</f>
        <v>0</v>
      </c>
      <c r="J51" s="65"/>
      <c r="K51" s="20">
        <v>1</v>
      </c>
      <c r="L51" s="20">
        <v>1</v>
      </c>
      <c r="M51" s="71">
        <v>1</v>
      </c>
      <c r="N51" s="71">
        <v>1</v>
      </c>
      <c r="O51" s="71"/>
      <c r="P51" s="72"/>
      <c r="Q51" s="69">
        <f>+Tabulka1224[[#This Row],[Počet ks nebo kg v balení na prodej]]-Tabulka1224[[#This Row],[Počet ks v balení (jen případě že se liší od údaje v sloupci L)]]</f>
        <v>0</v>
      </c>
      <c r="R51" s="69" t="b">
        <f>+IFERROR(Tabulka1224[[#This Row],[MJ počet ks/kg/bal]]=Tabulka1224[[#This Row],[Váha 1ks produktu (jen případě že se liší od údaje v sloupci N)]],"Rozdíl")</f>
        <v>1</v>
      </c>
      <c r="S51" s="70"/>
      <c r="T51" s="60"/>
    </row>
    <row r="52" spans="1:20" ht="35.1" customHeight="1" x14ac:dyDescent="0.25">
      <c r="A52" s="4" t="s">
        <v>383</v>
      </c>
      <c r="B52" s="23">
        <v>48</v>
      </c>
      <c r="C52" s="1" t="s">
        <v>247</v>
      </c>
      <c r="D52" s="8" t="s">
        <v>248</v>
      </c>
      <c r="E52" s="7">
        <v>1</v>
      </c>
      <c r="F52" s="5" t="s">
        <v>10</v>
      </c>
      <c r="G52" s="5">
        <v>37.5</v>
      </c>
      <c r="H52" s="60"/>
      <c r="I52" s="9">
        <f>+Tabulka1224[[#This Row],[Předpokládané množství]]*H52</f>
        <v>0</v>
      </c>
      <c r="J52" s="65"/>
      <c r="K52" s="20">
        <v>1</v>
      </c>
      <c r="L52" s="20">
        <v>1</v>
      </c>
      <c r="M52" s="71">
        <v>1</v>
      </c>
      <c r="N52" s="71">
        <v>1</v>
      </c>
      <c r="O52" s="71"/>
      <c r="P52" s="72"/>
      <c r="Q52" s="69">
        <f>+Tabulka1224[[#This Row],[Počet ks nebo kg v balení na prodej]]-Tabulka1224[[#This Row],[Počet ks v balení (jen případě že se liší od údaje v sloupci L)]]</f>
        <v>0</v>
      </c>
      <c r="R52" s="69" t="b">
        <f>+IFERROR(Tabulka1224[[#This Row],[MJ počet ks/kg/bal]]=Tabulka1224[[#This Row],[Váha 1ks produktu (jen případě že se liší od údaje v sloupci N)]],"Rozdíl")</f>
        <v>1</v>
      </c>
      <c r="S52" s="70"/>
      <c r="T52" s="60"/>
    </row>
    <row r="53" spans="1:20" ht="35.1" customHeight="1" x14ac:dyDescent="0.25">
      <c r="A53" s="4" t="s">
        <v>384</v>
      </c>
      <c r="B53" s="23">
        <v>49</v>
      </c>
      <c r="C53" s="1" t="s">
        <v>263</v>
      </c>
      <c r="D53" s="8" t="s">
        <v>264</v>
      </c>
      <c r="E53" s="7">
        <v>1</v>
      </c>
      <c r="F53" s="5" t="s">
        <v>10</v>
      </c>
      <c r="G53" s="5">
        <v>37.5</v>
      </c>
      <c r="H53" s="59"/>
      <c r="I53" s="9">
        <f>+Tabulka1224[[#This Row],[Předpokládané množství]]*H53</f>
        <v>0</v>
      </c>
      <c r="J53" s="65"/>
      <c r="K53" s="20">
        <v>1</v>
      </c>
      <c r="L53" s="20">
        <v>1</v>
      </c>
      <c r="M53" s="71">
        <v>1</v>
      </c>
      <c r="N53" s="71">
        <v>1</v>
      </c>
      <c r="O53" s="71"/>
      <c r="P53" s="72"/>
      <c r="Q53" s="69">
        <f>+Tabulka1224[[#This Row],[Počet ks nebo kg v balení na prodej]]-Tabulka1224[[#This Row],[Počet ks v balení (jen případě že se liší od údaje v sloupci L)]]</f>
        <v>0</v>
      </c>
      <c r="R53" s="69" t="b">
        <f>+IFERROR(Tabulka1224[[#This Row],[MJ počet ks/kg/bal]]=Tabulka1224[[#This Row],[Váha 1ks produktu (jen případě že se liší od údaje v sloupci N)]],"Rozdíl")</f>
        <v>1</v>
      </c>
      <c r="S53" s="70"/>
      <c r="T53" s="60"/>
    </row>
    <row r="54" spans="1:20" ht="35.1" customHeight="1" x14ac:dyDescent="0.25">
      <c r="A54" s="4" t="s">
        <v>385</v>
      </c>
      <c r="B54" s="23">
        <v>50</v>
      </c>
      <c r="C54" s="1" t="s">
        <v>260</v>
      </c>
      <c r="D54" s="8" t="s">
        <v>261</v>
      </c>
      <c r="E54" s="7">
        <v>1</v>
      </c>
      <c r="F54" s="5" t="s">
        <v>10</v>
      </c>
      <c r="G54" s="5">
        <v>37.5</v>
      </c>
      <c r="H54" s="60"/>
      <c r="I54" s="9">
        <f>+Tabulka1224[[#This Row],[Předpokládané množství]]*H54</f>
        <v>0</v>
      </c>
      <c r="J54" s="65"/>
      <c r="K54" s="20">
        <v>1</v>
      </c>
      <c r="L54" s="20">
        <v>1</v>
      </c>
      <c r="M54" s="71">
        <v>1</v>
      </c>
      <c r="N54" s="71">
        <v>1</v>
      </c>
      <c r="O54" s="71"/>
      <c r="P54" s="72"/>
      <c r="Q54" s="69">
        <f>+Tabulka1224[[#This Row],[Počet ks nebo kg v balení na prodej]]-Tabulka1224[[#This Row],[Počet ks v balení (jen případě že se liší od údaje v sloupci L)]]</f>
        <v>0</v>
      </c>
      <c r="R54" s="69" t="b">
        <f>+IFERROR(Tabulka1224[[#This Row],[MJ počet ks/kg/bal]]=Tabulka1224[[#This Row],[Váha 1ks produktu (jen případě že se liší od údaje v sloupci N)]],"Rozdíl")</f>
        <v>1</v>
      </c>
      <c r="S54" s="70"/>
      <c r="T54" s="60"/>
    </row>
    <row r="55" spans="1:20" ht="35.1" customHeight="1" x14ac:dyDescent="0.25">
      <c r="A55" s="4" t="s">
        <v>386</v>
      </c>
      <c r="B55" s="29">
        <v>51</v>
      </c>
      <c r="C55" s="1" t="s">
        <v>265</v>
      </c>
      <c r="D55" s="8" t="s">
        <v>266</v>
      </c>
      <c r="E55" s="7">
        <v>1</v>
      </c>
      <c r="F55" s="5" t="s">
        <v>10</v>
      </c>
      <c r="G55" s="5">
        <v>37.5</v>
      </c>
      <c r="H55" s="60"/>
      <c r="I55" s="9">
        <f>+Tabulka1224[[#This Row],[Předpokládané množství]]*H55</f>
        <v>0</v>
      </c>
      <c r="J55" s="65"/>
      <c r="K55" s="20">
        <v>1</v>
      </c>
      <c r="L55" s="20">
        <v>1</v>
      </c>
      <c r="M55" s="71">
        <v>1</v>
      </c>
      <c r="N55" s="71">
        <v>1</v>
      </c>
      <c r="O55" s="71"/>
      <c r="P55" s="72"/>
      <c r="Q55" s="69">
        <f>+Tabulka1224[[#This Row],[Počet ks nebo kg v balení na prodej]]-Tabulka1224[[#This Row],[Počet ks v balení (jen případě že se liší od údaje v sloupci L)]]</f>
        <v>0</v>
      </c>
      <c r="R55" s="69" t="b">
        <f>+IFERROR(Tabulka1224[[#This Row],[MJ počet ks/kg/bal]]=Tabulka1224[[#This Row],[Váha 1ks produktu (jen případě že se liší od údaje v sloupci N)]],"Rozdíl")</f>
        <v>1</v>
      </c>
      <c r="S55" s="70"/>
      <c r="T55" s="60"/>
    </row>
    <row r="56" spans="1:20" ht="35.1" customHeight="1" x14ac:dyDescent="0.25">
      <c r="A56" s="4" t="s">
        <v>387</v>
      </c>
      <c r="B56" s="23">
        <v>52</v>
      </c>
      <c r="C56" s="1" t="s">
        <v>253</v>
      </c>
      <c r="D56" s="8" t="s">
        <v>254</v>
      </c>
      <c r="E56" s="7">
        <v>1</v>
      </c>
      <c r="F56" s="5" t="s">
        <v>10</v>
      </c>
      <c r="G56" s="5">
        <v>37.5</v>
      </c>
      <c r="H56" s="59"/>
      <c r="I56" s="9">
        <f>+Tabulka1224[[#This Row],[Předpokládané množství]]*H56</f>
        <v>0</v>
      </c>
      <c r="J56" s="65"/>
      <c r="K56" s="20">
        <v>1</v>
      </c>
      <c r="L56" s="20">
        <v>1</v>
      </c>
      <c r="M56" s="71">
        <v>1</v>
      </c>
      <c r="N56" s="71">
        <v>1</v>
      </c>
      <c r="O56" s="71"/>
      <c r="P56" s="72"/>
      <c r="Q56" s="69">
        <f>+Tabulka1224[[#This Row],[Počet ks nebo kg v balení na prodej]]-Tabulka1224[[#This Row],[Počet ks v balení (jen případě že se liší od údaje v sloupci L)]]</f>
        <v>0</v>
      </c>
      <c r="R56" s="69" t="b">
        <f>+IFERROR(Tabulka1224[[#This Row],[MJ počet ks/kg/bal]]=Tabulka1224[[#This Row],[Váha 1ks produktu (jen případě že se liší od údaje v sloupci N)]],"Rozdíl")</f>
        <v>1</v>
      </c>
      <c r="S56" s="70"/>
      <c r="T56" s="60"/>
    </row>
    <row r="57" spans="1:20" ht="35.1" customHeight="1" x14ac:dyDescent="0.25">
      <c r="A57" s="4" t="s">
        <v>388</v>
      </c>
      <c r="B57" s="23">
        <v>53</v>
      </c>
      <c r="C57" s="1" t="s">
        <v>250</v>
      </c>
      <c r="D57" s="8" t="s">
        <v>251</v>
      </c>
      <c r="E57" s="7">
        <v>1</v>
      </c>
      <c r="F57" s="5" t="s">
        <v>10</v>
      </c>
      <c r="G57" s="5">
        <v>37.5</v>
      </c>
      <c r="H57" s="60"/>
      <c r="I57" s="9">
        <f>+Tabulka1224[[#This Row],[Předpokládané množství]]*H57</f>
        <v>0</v>
      </c>
      <c r="J57" s="65"/>
      <c r="K57" s="20">
        <v>1</v>
      </c>
      <c r="L57" s="20">
        <v>1</v>
      </c>
      <c r="M57" s="71">
        <v>1</v>
      </c>
      <c r="N57" s="71">
        <v>1</v>
      </c>
      <c r="O57" s="71"/>
      <c r="P57" s="72"/>
      <c r="Q57" s="69">
        <f>+Tabulka1224[[#This Row],[Počet ks nebo kg v balení na prodej]]-Tabulka1224[[#This Row],[Počet ks v balení (jen případě že se liší od údaje v sloupci L)]]</f>
        <v>0</v>
      </c>
      <c r="R57" s="69" t="b">
        <f>+IFERROR(Tabulka1224[[#This Row],[MJ počet ks/kg/bal]]=Tabulka1224[[#This Row],[Váha 1ks produktu (jen případě že se liší od údaje v sloupci N)]],"Rozdíl")</f>
        <v>1</v>
      </c>
      <c r="S57" s="70"/>
      <c r="T57" s="60"/>
    </row>
    <row r="58" spans="1:20" ht="35.1" customHeight="1" x14ac:dyDescent="0.25">
      <c r="A58" s="4" t="s">
        <v>389</v>
      </c>
      <c r="B58" s="23">
        <v>54</v>
      </c>
      <c r="C58" s="1" t="s">
        <v>256</v>
      </c>
      <c r="D58" s="8" t="s">
        <v>257</v>
      </c>
      <c r="E58" s="7">
        <v>1</v>
      </c>
      <c r="F58" s="5" t="s">
        <v>10</v>
      </c>
      <c r="G58" s="5">
        <v>37.5</v>
      </c>
      <c r="H58" s="60"/>
      <c r="I58" s="9">
        <f>+Tabulka1224[[#This Row],[Předpokládané množství]]*H58</f>
        <v>0</v>
      </c>
      <c r="J58" s="60"/>
      <c r="K58" s="7">
        <v>1</v>
      </c>
      <c r="L58" s="20">
        <v>1</v>
      </c>
      <c r="M58" s="71">
        <v>1</v>
      </c>
      <c r="N58" s="71">
        <v>1</v>
      </c>
      <c r="O58" s="71"/>
      <c r="P58" s="72"/>
      <c r="Q58" s="69">
        <f>+Tabulka1224[[#This Row],[Počet ks nebo kg v balení na prodej]]-Tabulka1224[[#This Row],[Počet ks v balení (jen případě že se liší od údaje v sloupci L)]]</f>
        <v>0</v>
      </c>
      <c r="R58" s="69" t="b">
        <f>+IFERROR(Tabulka1224[[#This Row],[MJ počet ks/kg/bal]]=Tabulka1224[[#This Row],[Váha 1ks produktu (jen případě že se liší od údaje v sloupci N)]],"Rozdíl")</f>
        <v>1</v>
      </c>
      <c r="S58" s="70"/>
      <c r="T58" s="60"/>
    </row>
    <row r="59" spans="1:20" ht="35.1" customHeight="1" x14ac:dyDescent="0.25">
      <c r="A59" s="4" t="s">
        <v>390</v>
      </c>
      <c r="B59" s="23">
        <v>55</v>
      </c>
      <c r="C59" s="1" t="s">
        <v>249</v>
      </c>
      <c r="D59" s="8" t="s">
        <v>252</v>
      </c>
      <c r="E59" s="7">
        <v>1</v>
      </c>
      <c r="F59" s="5" t="s">
        <v>10</v>
      </c>
      <c r="G59" s="5">
        <v>37.5</v>
      </c>
      <c r="H59" s="59"/>
      <c r="I59" s="9">
        <f>+Tabulka1224[[#This Row],[Předpokládané množství]]*H59</f>
        <v>0</v>
      </c>
      <c r="J59" s="60"/>
      <c r="K59" s="7">
        <v>1</v>
      </c>
      <c r="L59" s="20">
        <v>1</v>
      </c>
      <c r="M59" s="71">
        <v>1</v>
      </c>
      <c r="N59" s="71">
        <v>1</v>
      </c>
      <c r="O59" s="71"/>
      <c r="P59" s="72"/>
      <c r="Q59" s="69">
        <f>+Tabulka1224[[#This Row],[Počet ks nebo kg v balení na prodej]]-Tabulka1224[[#This Row],[Počet ks v balení (jen případě že se liší od údaje v sloupci L)]]</f>
        <v>0</v>
      </c>
      <c r="R59" s="69" t="b">
        <f>+IFERROR(Tabulka1224[[#This Row],[MJ počet ks/kg/bal]]=Tabulka1224[[#This Row],[Váha 1ks produktu (jen případě že se liší od údaje v sloupci N)]],"Rozdíl")</f>
        <v>1</v>
      </c>
      <c r="S59" s="70"/>
      <c r="T59" s="60"/>
    </row>
    <row r="60" spans="1:20" ht="35.1" customHeight="1" x14ac:dyDescent="0.25">
      <c r="A60" s="4" t="s">
        <v>391</v>
      </c>
      <c r="B60" s="29">
        <v>56</v>
      </c>
      <c r="C60" s="1" t="s">
        <v>259</v>
      </c>
      <c r="D60" s="8" t="s">
        <v>262</v>
      </c>
      <c r="E60" s="7">
        <v>1</v>
      </c>
      <c r="F60" s="5" t="s">
        <v>10</v>
      </c>
      <c r="G60" s="5">
        <v>150</v>
      </c>
      <c r="H60" s="60"/>
      <c r="I60" s="9">
        <f>+Tabulka1224[[#This Row],[Předpokládané množství]]*H60</f>
        <v>0</v>
      </c>
      <c r="J60" s="65"/>
      <c r="K60" s="20">
        <v>1</v>
      </c>
      <c r="L60" s="20">
        <v>1</v>
      </c>
      <c r="M60" s="71">
        <v>1</v>
      </c>
      <c r="N60" s="71">
        <v>1</v>
      </c>
      <c r="O60" s="71"/>
      <c r="P60" s="72"/>
      <c r="Q60" s="69">
        <f>+Tabulka1224[[#This Row],[Počet ks nebo kg v balení na prodej]]-Tabulka1224[[#This Row],[Počet ks v balení (jen případě že se liší od údaje v sloupci L)]]</f>
        <v>0</v>
      </c>
      <c r="R60" s="69" t="b">
        <f>+IFERROR(Tabulka1224[[#This Row],[MJ počet ks/kg/bal]]=Tabulka1224[[#This Row],[Váha 1ks produktu (jen případě že se liší od údaje v sloupci N)]],"Rozdíl")</f>
        <v>1</v>
      </c>
      <c r="S60" s="70"/>
      <c r="T60" s="60"/>
    </row>
    <row r="61" spans="1:20" ht="35.1" customHeight="1" x14ac:dyDescent="0.25">
      <c r="A61" s="4" t="s">
        <v>392</v>
      </c>
      <c r="B61" s="23">
        <v>57</v>
      </c>
      <c r="C61" s="1" t="s">
        <v>267</v>
      </c>
      <c r="D61" s="8" t="s">
        <v>268</v>
      </c>
      <c r="E61" s="7">
        <v>1</v>
      </c>
      <c r="F61" s="5" t="s">
        <v>10</v>
      </c>
      <c r="G61" s="5">
        <v>7.5</v>
      </c>
      <c r="H61" s="60"/>
      <c r="I61" s="9">
        <f>+Tabulka1224[[#This Row],[Předpokládané množství]]*H61</f>
        <v>0</v>
      </c>
      <c r="J61" s="65"/>
      <c r="K61" s="20">
        <v>1</v>
      </c>
      <c r="L61" s="20">
        <v>1</v>
      </c>
      <c r="M61" s="71">
        <v>1</v>
      </c>
      <c r="N61" s="71">
        <v>1</v>
      </c>
      <c r="O61" s="71"/>
      <c r="P61" s="72"/>
      <c r="Q61" s="69">
        <f>+Tabulka1224[[#This Row],[Počet ks nebo kg v balení na prodej]]-Tabulka1224[[#This Row],[Počet ks v balení (jen případě že se liší od údaje v sloupci L)]]</f>
        <v>0</v>
      </c>
      <c r="R61" s="69" t="b">
        <f>+IFERROR(Tabulka1224[[#This Row],[MJ počet ks/kg/bal]]=Tabulka1224[[#This Row],[Váha 1ks produktu (jen případě že se liší od údaje v sloupci N)]],"Rozdíl")</f>
        <v>1</v>
      </c>
      <c r="S61" s="70"/>
      <c r="T61" s="60"/>
    </row>
    <row r="62" spans="1:20" ht="35.1" customHeight="1" x14ac:dyDescent="0.25">
      <c r="A62" s="4" t="s">
        <v>393</v>
      </c>
      <c r="B62" s="23">
        <v>58</v>
      </c>
      <c r="C62" s="1" t="s">
        <v>276</v>
      </c>
      <c r="D62" s="8" t="s">
        <v>277</v>
      </c>
      <c r="E62" s="7">
        <v>1</v>
      </c>
      <c r="F62" s="5" t="s">
        <v>10</v>
      </c>
      <c r="G62" s="5">
        <v>75</v>
      </c>
      <c r="H62" s="59"/>
      <c r="I62" s="9">
        <f>+Tabulka1224[[#This Row],[Předpokládané množství]]*H62</f>
        <v>0</v>
      </c>
      <c r="J62" s="65"/>
      <c r="K62" s="20">
        <v>9</v>
      </c>
      <c r="L62" s="20">
        <v>9</v>
      </c>
      <c r="M62" s="71">
        <v>9</v>
      </c>
      <c r="N62" s="71">
        <v>9</v>
      </c>
      <c r="O62" s="71"/>
      <c r="P62" s="72"/>
      <c r="Q62" s="69">
        <f>+Tabulka1224[[#This Row],[Počet ks nebo kg v balení na prodej]]-Tabulka1224[[#This Row],[Počet ks v balení (jen případě že se liší od údaje v sloupci L)]]</f>
        <v>0</v>
      </c>
      <c r="R62" s="69" t="b">
        <f>+IFERROR(Tabulka1224[[#This Row],[MJ počet ks/kg/bal]]=Tabulka1224[[#This Row],[Váha 1ks produktu (jen případě že se liší od údaje v sloupci N)]],"Rozdíl")</f>
        <v>1</v>
      </c>
      <c r="S62" s="70"/>
      <c r="T62" s="60"/>
    </row>
    <row r="63" spans="1:20" ht="35.1" customHeight="1" x14ac:dyDescent="0.25">
      <c r="A63" s="4" t="s">
        <v>394</v>
      </c>
      <c r="B63" s="23">
        <v>59</v>
      </c>
      <c r="C63" s="1" t="s">
        <v>589</v>
      </c>
      <c r="D63" s="1" t="s">
        <v>209</v>
      </c>
      <c r="E63" s="7">
        <v>2.5</v>
      </c>
      <c r="F63" s="5" t="s">
        <v>1</v>
      </c>
      <c r="G63" s="5">
        <v>75</v>
      </c>
      <c r="H63" s="60"/>
      <c r="I63" s="9">
        <f>+Tabulka1224[[#This Row],[Předpokládané množství]]*H63</f>
        <v>0</v>
      </c>
      <c r="J63" s="65"/>
      <c r="K63" s="20">
        <v>2.5</v>
      </c>
      <c r="L63" s="20">
        <v>2.5</v>
      </c>
      <c r="M63" s="71">
        <v>2.5</v>
      </c>
      <c r="N63" s="71">
        <v>2.5</v>
      </c>
      <c r="O63" s="71"/>
      <c r="P63" s="72"/>
      <c r="Q63" s="69">
        <f>+Tabulka1224[[#This Row],[Počet ks nebo kg v balení na prodej]]-Tabulka1224[[#This Row],[Počet ks v balení (jen případě že se liší od údaje v sloupci L)]]</f>
        <v>0</v>
      </c>
      <c r="R63" s="69" t="b">
        <f>+IFERROR(Tabulka1224[[#This Row],[MJ počet ks/kg/bal]]=Tabulka1224[[#This Row],[Váha 1ks produktu (jen případě že se liší od údaje v sloupci N)]],"Rozdíl")</f>
        <v>1</v>
      </c>
      <c r="S63" s="70"/>
      <c r="T63" s="60"/>
    </row>
    <row r="64" spans="1:20" ht="35.1" customHeight="1" x14ac:dyDescent="0.25">
      <c r="A64" s="4" t="s">
        <v>395</v>
      </c>
      <c r="B64" s="23">
        <v>60</v>
      </c>
      <c r="C64" s="1" t="s">
        <v>298</v>
      </c>
      <c r="D64" s="8" t="s">
        <v>299</v>
      </c>
      <c r="E64" s="7">
        <v>2.5</v>
      </c>
      <c r="F64" s="5" t="s">
        <v>1</v>
      </c>
      <c r="G64" s="5">
        <v>75</v>
      </c>
      <c r="H64" s="60"/>
      <c r="I64" s="9">
        <f>+Tabulka1224[[#This Row],[Předpokládané množství]]*H64</f>
        <v>0</v>
      </c>
      <c r="J64" s="65"/>
      <c r="K64" s="20">
        <v>4</v>
      </c>
      <c r="L64" s="20">
        <v>2.5</v>
      </c>
      <c r="M64" s="71">
        <v>4</v>
      </c>
      <c r="N64" s="71">
        <v>2.5</v>
      </c>
      <c r="O64" s="71"/>
      <c r="P64" s="72"/>
      <c r="Q64" s="69">
        <f>+Tabulka1224[[#This Row],[Počet ks nebo kg v balení na prodej]]-Tabulka1224[[#This Row],[Počet ks v balení (jen případě že se liší od údaje v sloupci L)]]</f>
        <v>0</v>
      </c>
      <c r="R64" s="69" t="b">
        <f>+IFERROR(Tabulka1224[[#This Row],[MJ počet ks/kg/bal]]=Tabulka1224[[#This Row],[Váha 1ks produktu (jen případě že se liší od údaje v sloupci N)]],"Rozdíl")</f>
        <v>1</v>
      </c>
      <c r="S64" s="70"/>
      <c r="T64" s="60"/>
    </row>
    <row r="65" spans="1:20" ht="35.1" customHeight="1" x14ac:dyDescent="0.25">
      <c r="A65" s="4" t="s">
        <v>396</v>
      </c>
      <c r="B65" s="29">
        <v>61</v>
      </c>
      <c r="C65" s="1" t="s">
        <v>57</v>
      </c>
      <c r="D65" s="1" t="s">
        <v>58</v>
      </c>
      <c r="E65" s="7">
        <v>2.5</v>
      </c>
      <c r="F65" s="5" t="s">
        <v>1</v>
      </c>
      <c r="G65" s="5">
        <v>127.5</v>
      </c>
      <c r="H65" s="59"/>
      <c r="I65" s="9">
        <f>+Tabulka1224[[#This Row],[Předpokládané množství]]*H65</f>
        <v>0</v>
      </c>
      <c r="J65" s="65"/>
      <c r="K65" s="20">
        <v>4</v>
      </c>
      <c r="L65" s="20">
        <v>2.5</v>
      </c>
      <c r="M65" s="71">
        <v>4</v>
      </c>
      <c r="N65" s="71">
        <v>2.5</v>
      </c>
      <c r="O65" s="71"/>
      <c r="P65" s="72"/>
      <c r="Q65" s="69">
        <f>+Tabulka1224[[#This Row],[Počet ks nebo kg v balení na prodej]]-Tabulka1224[[#This Row],[Počet ks v balení (jen případě že se liší od údaje v sloupci L)]]</f>
        <v>0</v>
      </c>
      <c r="R65" s="69" t="b">
        <f>+IFERROR(Tabulka1224[[#This Row],[MJ počet ks/kg/bal]]=Tabulka1224[[#This Row],[Váha 1ks produktu (jen případě že se liší od údaje v sloupci N)]],"Rozdíl")</f>
        <v>1</v>
      </c>
      <c r="S65" s="70"/>
      <c r="T65" s="60"/>
    </row>
    <row r="66" spans="1:20" ht="35.1" customHeight="1" x14ac:dyDescent="0.25">
      <c r="A66" s="4" t="s">
        <v>397</v>
      </c>
      <c r="B66" s="23">
        <v>62</v>
      </c>
      <c r="C66" s="1" t="s">
        <v>590</v>
      </c>
      <c r="D66" s="8" t="s">
        <v>59</v>
      </c>
      <c r="E66" s="7">
        <v>2.5</v>
      </c>
      <c r="F66" s="5" t="s">
        <v>1</v>
      </c>
      <c r="G66" s="5">
        <v>7.5</v>
      </c>
      <c r="H66" s="60"/>
      <c r="I66" s="9">
        <f>+Tabulka1224[[#This Row],[Předpokládané množství]]*H66</f>
        <v>0</v>
      </c>
      <c r="J66" s="65"/>
      <c r="K66" s="20">
        <v>4</v>
      </c>
      <c r="L66" s="20">
        <v>2.5</v>
      </c>
      <c r="M66" s="71">
        <v>4</v>
      </c>
      <c r="N66" s="71">
        <v>2.5</v>
      </c>
      <c r="O66" s="71"/>
      <c r="P66" s="72"/>
      <c r="Q66" s="69">
        <f>+Tabulka1224[[#This Row],[Počet ks nebo kg v balení na prodej]]-Tabulka1224[[#This Row],[Počet ks v balení (jen případě že se liší od údaje v sloupci L)]]</f>
        <v>0</v>
      </c>
      <c r="R66" s="69" t="b">
        <f>+IFERROR(Tabulka1224[[#This Row],[MJ počet ks/kg/bal]]=Tabulka1224[[#This Row],[Váha 1ks produktu (jen případě že se liší od údaje v sloupci N)]],"Rozdíl")</f>
        <v>1</v>
      </c>
      <c r="S66" s="70"/>
      <c r="T66" s="60"/>
    </row>
    <row r="67" spans="1:20" ht="35.1" customHeight="1" x14ac:dyDescent="0.25">
      <c r="A67" s="4" t="s">
        <v>398</v>
      </c>
      <c r="B67" s="23">
        <v>63</v>
      </c>
      <c r="C67" s="1" t="s">
        <v>60</v>
      </c>
      <c r="D67" s="8" t="s">
        <v>61</v>
      </c>
      <c r="E67" s="7">
        <v>1</v>
      </c>
      <c r="F67" s="5" t="s">
        <v>1</v>
      </c>
      <c r="G67" s="5">
        <v>150</v>
      </c>
      <c r="H67" s="60"/>
      <c r="I67" s="9">
        <f>+Tabulka1224[[#This Row],[Předpokládané množství]]*H67</f>
        <v>0</v>
      </c>
      <c r="J67" s="65"/>
      <c r="K67" s="20">
        <v>1</v>
      </c>
      <c r="L67" s="20">
        <v>1</v>
      </c>
      <c r="M67" s="71">
        <v>1</v>
      </c>
      <c r="N67" s="71">
        <v>1</v>
      </c>
      <c r="O67" s="71"/>
      <c r="P67" s="72"/>
      <c r="Q67" s="69">
        <f>+Tabulka1224[[#This Row],[Počet ks nebo kg v balení na prodej]]-Tabulka1224[[#This Row],[Počet ks v balení (jen případě že se liší od údaje v sloupci L)]]</f>
        <v>0</v>
      </c>
      <c r="R67" s="69" t="b">
        <f>+IFERROR(Tabulka1224[[#This Row],[MJ počet ks/kg/bal]]=Tabulka1224[[#This Row],[Váha 1ks produktu (jen případě že se liší od údaje v sloupci N)]],"Rozdíl")</f>
        <v>1</v>
      </c>
      <c r="S67" s="70"/>
      <c r="T67" s="60"/>
    </row>
    <row r="68" spans="1:20" ht="35.1" customHeight="1" x14ac:dyDescent="0.25">
      <c r="A68" s="4" t="s">
        <v>399</v>
      </c>
      <c r="B68" s="23">
        <v>64</v>
      </c>
      <c r="C68" s="1" t="s">
        <v>201</v>
      </c>
      <c r="D68" s="1" t="s">
        <v>206</v>
      </c>
      <c r="E68" s="7">
        <v>0.5</v>
      </c>
      <c r="F68" s="5" t="s">
        <v>1</v>
      </c>
      <c r="G68" s="5">
        <v>150</v>
      </c>
      <c r="H68" s="59"/>
      <c r="I68" s="9">
        <f>+Tabulka1224[[#This Row],[Předpokládané množství]]*H68</f>
        <v>0</v>
      </c>
      <c r="J68" s="65"/>
      <c r="K68" s="20">
        <v>1</v>
      </c>
      <c r="L68" s="20">
        <v>0.5</v>
      </c>
      <c r="M68" s="71">
        <v>1</v>
      </c>
      <c r="N68" s="71">
        <v>0.5</v>
      </c>
      <c r="O68" s="71"/>
      <c r="P68" s="72"/>
      <c r="Q68" s="69">
        <f>+Tabulka1224[[#This Row],[Počet ks nebo kg v balení na prodej]]-Tabulka1224[[#This Row],[Počet ks v balení (jen případě že se liší od údaje v sloupci L)]]</f>
        <v>0</v>
      </c>
      <c r="R68" s="69" t="b">
        <f>+IFERROR(Tabulka1224[[#This Row],[MJ počet ks/kg/bal]]=Tabulka1224[[#This Row],[Váha 1ks produktu (jen případě že se liší od údaje v sloupci N)]],"Rozdíl")</f>
        <v>1</v>
      </c>
      <c r="S68" s="70"/>
      <c r="T68" s="60"/>
    </row>
    <row r="69" spans="1:20" ht="35.1" customHeight="1" x14ac:dyDescent="0.25">
      <c r="A69" s="4" t="s">
        <v>400</v>
      </c>
      <c r="B69" s="23">
        <v>65</v>
      </c>
      <c r="C69" s="1" t="s">
        <v>591</v>
      </c>
      <c r="D69" s="8" t="s">
        <v>62</v>
      </c>
      <c r="E69" s="7">
        <v>2.5</v>
      </c>
      <c r="F69" s="5" t="s">
        <v>1</v>
      </c>
      <c r="G69" s="5">
        <v>225</v>
      </c>
      <c r="H69" s="60"/>
      <c r="I69" s="9">
        <f>+Tabulka1224[[#This Row],[Předpokládané množství]]*H69</f>
        <v>0</v>
      </c>
      <c r="J69" s="65"/>
      <c r="K69" s="20">
        <v>4</v>
      </c>
      <c r="L69" s="20">
        <v>2.5</v>
      </c>
      <c r="M69" s="71">
        <v>4</v>
      </c>
      <c r="N69" s="71">
        <v>2.5</v>
      </c>
      <c r="O69" s="71"/>
      <c r="P69" s="72"/>
      <c r="Q69" s="69">
        <f>+Tabulka1224[[#This Row],[Počet ks nebo kg v balení na prodej]]-Tabulka1224[[#This Row],[Počet ks v balení (jen případě že se liší od údaje v sloupci L)]]</f>
        <v>0</v>
      </c>
      <c r="R69" s="69" t="b">
        <f>+IFERROR(Tabulka1224[[#This Row],[MJ počet ks/kg/bal]]=Tabulka1224[[#This Row],[Váha 1ks produktu (jen případě že se liší od údaje v sloupci N)]],"Rozdíl")</f>
        <v>1</v>
      </c>
      <c r="S69" s="70"/>
      <c r="T69" s="60"/>
    </row>
    <row r="70" spans="1:20" ht="35.1" customHeight="1" x14ac:dyDescent="0.25">
      <c r="A70" s="4" t="s">
        <v>401</v>
      </c>
      <c r="B70" s="29">
        <v>66</v>
      </c>
      <c r="C70" s="1" t="s">
        <v>198</v>
      </c>
      <c r="D70" s="1" t="s">
        <v>210</v>
      </c>
      <c r="E70" s="7">
        <v>1</v>
      </c>
      <c r="F70" s="5" t="s">
        <v>1</v>
      </c>
      <c r="G70" s="5">
        <v>225</v>
      </c>
      <c r="H70" s="60"/>
      <c r="I70" s="9">
        <f>+Tabulka1224[[#This Row],[Předpokládané množství]]*H70</f>
        <v>0</v>
      </c>
      <c r="J70" s="65"/>
      <c r="K70" s="20">
        <v>1</v>
      </c>
      <c r="L70" s="20">
        <v>1</v>
      </c>
      <c r="M70" s="71">
        <v>1</v>
      </c>
      <c r="N70" s="71">
        <v>1</v>
      </c>
      <c r="O70" s="71"/>
      <c r="P70" s="72"/>
      <c r="Q70" s="69">
        <f>+Tabulka1224[[#This Row],[Počet ks nebo kg v balení na prodej]]-Tabulka1224[[#This Row],[Počet ks v balení (jen případě že se liší od údaje v sloupci L)]]</f>
        <v>0</v>
      </c>
      <c r="R70" s="69" t="b">
        <f>+IFERROR(Tabulka1224[[#This Row],[MJ počet ks/kg/bal]]=Tabulka1224[[#This Row],[Váha 1ks produktu (jen případě že se liší od údaje v sloupci N)]],"Rozdíl")</f>
        <v>1</v>
      </c>
      <c r="S70" s="70"/>
      <c r="T70" s="60"/>
    </row>
    <row r="71" spans="1:20" ht="35.1" customHeight="1" x14ac:dyDescent="0.25">
      <c r="A71" s="4" t="s">
        <v>402</v>
      </c>
      <c r="B71" s="23">
        <v>67</v>
      </c>
      <c r="C71" s="1" t="s">
        <v>592</v>
      </c>
      <c r="D71" s="8" t="s">
        <v>63</v>
      </c>
      <c r="E71" s="7">
        <v>2.5</v>
      </c>
      <c r="F71" s="5" t="s">
        <v>1</v>
      </c>
      <c r="G71" s="5">
        <v>225</v>
      </c>
      <c r="H71" s="59"/>
      <c r="I71" s="9">
        <f>+Tabulka1224[[#This Row],[Předpokládané množství]]*H71</f>
        <v>0</v>
      </c>
      <c r="J71" s="65"/>
      <c r="K71" s="20">
        <v>4</v>
      </c>
      <c r="L71" s="20">
        <v>2.5</v>
      </c>
      <c r="M71" s="71">
        <v>4</v>
      </c>
      <c r="N71" s="71">
        <v>2.5</v>
      </c>
      <c r="O71" s="71"/>
      <c r="P71" s="72"/>
      <c r="Q71" s="69">
        <f>+Tabulka1224[[#This Row],[Počet ks nebo kg v balení na prodej]]-Tabulka1224[[#This Row],[Počet ks v balení (jen případě že se liší od údaje v sloupci L)]]</f>
        <v>0</v>
      </c>
      <c r="R71" s="69" t="b">
        <f>+IFERROR(Tabulka1224[[#This Row],[MJ počet ks/kg/bal]]=Tabulka1224[[#This Row],[Váha 1ks produktu (jen případě že se liší od údaje v sloupci N)]],"Rozdíl")</f>
        <v>1</v>
      </c>
      <c r="S71" s="70"/>
      <c r="T71" s="60"/>
    </row>
    <row r="72" spans="1:20" ht="35.1" customHeight="1" x14ac:dyDescent="0.25">
      <c r="A72" s="4" t="s">
        <v>403</v>
      </c>
      <c r="B72" s="23">
        <v>68</v>
      </c>
      <c r="C72" s="1" t="s">
        <v>64</v>
      </c>
      <c r="D72" s="8" t="s">
        <v>230</v>
      </c>
      <c r="E72" s="7">
        <v>2.5</v>
      </c>
      <c r="F72" s="5" t="s">
        <v>1</v>
      </c>
      <c r="G72" s="5">
        <v>225</v>
      </c>
      <c r="H72" s="60"/>
      <c r="I72" s="9">
        <f>+Tabulka1224[[#This Row],[Předpokládané množství]]*H72</f>
        <v>0</v>
      </c>
      <c r="J72" s="65"/>
      <c r="K72" s="20">
        <v>4</v>
      </c>
      <c r="L72" s="20">
        <v>2.5</v>
      </c>
      <c r="M72" s="71">
        <v>4</v>
      </c>
      <c r="N72" s="71">
        <v>2.5</v>
      </c>
      <c r="O72" s="71"/>
      <c r="P72" s="72"/>
      <c r="Q72" s="69">
        <f>+Tabulka1224[[#This Row],[Počet ks nebo kg v balení na prodej]]-Tabulka1224[[#This Row],[Počet ks v balení (jen případě že se liší od údaje v sloupci L)]]</f>
        <v>0</v>
      </c>
      <c r="R72" s="69" t="b">
        <f>+IFERROR(Tabulka1224[[#This Row],[MJ počet ks/kg/bal]]=Tabulka1224[[#This Row],[Váha 1ks produktu (jen případě že se liší od údaje v sloupci N)]],"Rozdíl")</f>
        <v>1</v>
      </c>
      <c r="S72" s="70"/>
      <c r="T72" s="60"/>
    </row>
    <row r="73" spans="1:20" ht="35.1" customHeight="1" x14ac:dyDescent="0.25">
      <c r="A73" s="4" t="s">
        <v>404</v>
      </c>
      <c r="B73" s="23">
        <v>69</v>
      </c>
      <c r="C73" s="1" t="s">
        <v>234</v>
      </c>
      <c r="D73" s="8" t="s">
        <v>572</v>
      </c>
      <c r="E73" s="7">
        <v>2.5</v>
      </c>
      <c r="F73" s="5" t="s">
        <v>1</v>
      </c>
      <c r="G73" s="5">
        <v>225</v>
      </c>
      <c r="H73" s="60"/>
      <c r="I73" s="9">
        <f>+Tabulka1224[[#This Row],[Předpokládané množství]]*H73</f>
        <v>0</v>
      </c>
      <c r="J73" s="65"/>
      <c r="K73" s="20">
        <v>4</v>
      </c>
      <c r="L73" s="20">
        <v>2.5</v>
      </c>
      <c r="M73" s="71">
        <v>4</v>
      </c>
      <c r="N73" s="71">
        <v>2.5</v>
      </c>
      <c r="O73" s="71"/>
      <c r="P73" s="72"/>
      <c r="Q73" s="69">
        <f>+Tabulka1224[[#This Row],[Počet ks nebo kg v balení na prodej]]-Tabulka1224[[#This Row],[Počet ks v balení (jen případě že se liší od údaje v sloupci L)]]</f>
        <v>0</v>
      </c>
      <c r="R73" s="69" t="b">
        <f>+IFERROR(Tabulka1224[[#This Row],[MJ počet ks/kg/bal]]=Tabulka1224[[#This Row],[Váha 1ks produktu (jen případě že se liší od údaje v sloupci N)]],"Rozdíl")</f>
        <v>1</v>
      </c>
      <c r="S73" s="70"/>
      <c r="T73" s="60"/>
    </row>
    <row r="74" spans="1:20" ht="35.1" customHeight="1" x14ac:dyDescent="0.25">
      <c r="A74" s="4" t="s">
        <v>405</v>
      </c>
      <c r="B74" s="23">
        <v>70</v>
      </c>
      <c r="C74" s="1" t="s">
        <v>65</v>
      </c>
      <c r="D74" s="8" t="s">
        <v>66</v>
      </c>
      <c r="E74" s="7">
        <v>2.5</v>
      </c>
      <c r="F74" s="5" t="s">
        <v>1</v>
      </c>
      <c r="G74" s="5">
        <v>225</v>
      </c>
      <c r="H74" s="59"/>
      <c r="I74" s="9">
        <f>+Tabulka1224[[#This Row],[Předpokládané množství]]*H74</f>
        <v>0</v>
      </c>
      <c r="J74" s="65"/>
      <c r="K74" s="20">
        <v>4</v>
      </c>
      <c r="L74" s="20">
        <v>2.5</v>
      </c>
      <c r="M74" s="71">
        <v>4</v>
      </c>
      <c r="N74" s="71">
        <v>2.5</v>
      </c>
      <c r="O74" s="71"/>
      <c r="P74" s="72"/>
      <c r="Q74" s="69">
        <f>+Tabulka1224[[#This Row],[Počet ks nebo kg v balení na prodej]]-Tabulka1224[[#This Row],[Počet ks v balení (jen případě že se liší od údaje v sloupci L)]]</f>
        <v>0</v>
      </c>
      <c r="R74" s="69" t="b">
        <f>+IFERROR(Tabulka1224[[#This Row],[MJ počet ks/kg/bal]]=Tabulka1224[[#This Row],[Váha 1ks produktu (jen případě že se liší od údaje v sloupci N)]],"Rozdíl")</f>
        <v>1</v>
      </c>
      <c r="S74" s="70"/>
      <c r="T74" s="60"/>
    </row>
    <row r="75" spans="1:20" ht="35.1" customHeight="1" x14ac:dyDescent="0.25">
      <c r="A75" s="4" t="s">
        <v>406</v>
      </c>
      <c r="B75" s="29">
        <v>71</v>
      </c>
      <c r="C75" s="1" t="s">
        <v>67</v>
      </c>
      <c r="D75" s="8" t="s">
        <v>68</v>
      </c>
      <c r="E75" s="7">
        <v>2</v>
      </c>
      <c r="F75" s="5" t="s">
        <v>1</v>
      </c>
      <c r="G75" s="5">
        <v>150</v>
      </c>
      <c r="H75" s="60"/>
      <c r="I75" s="9">
        <f>+Tabulka1224[[#This Row],[Předpokládané množství]]*H75</f>
        <v>0</v>
      </c>
      <c r="J75" s="65"/>
      <c r="K75" s="20">
        <v>6</v>
      </c>
      <c r="L75" s="20">
        <v>2</v>
      </c>
      <c r="M75" s="71">
        <v>6</v>
      </c>
      <c r="N75" s="71">
        <v>2</v>
      </c>
      <c r="O75" s="71"/>
      <c r="P75" s="72"/>
      <c r="Q75" s="69">
        <f>+Tabulka1224[[#This Row],[Počet ks nebo kg v balení na prodej]]-Tabulka1224[[#This Row],[Počet ks v balení (jen případě že se liší od údaje v sloupci L)]]</f>
        <v>0</v>
      </c>
      <c r="R75" s="69" t="b">
        <f>+IFERROR(Tabulka1224[[#This Row],[MJ počet ks/kg/bal]]=Tabulka1224[[#This Row],[Váha 1ks produktu (jen případě že se liší od údaje v sloupci N)]],"Rozdíl")</f>
        <v>1</v>
      </c>
      <c r="S75" s="70"/>
      <c r="T75" s="60"/>
    </row>
    <row r="76" spans="1:20" ht="35.1" customHeight="1" x14ac:dyDescent="0.25">
      <c r="A76" s="4" t="s">
        <v>407</v>
      </c>
      <c r="B76" s="23">
        <v>72</v>
      </c>
      <c r="C76" s="1" t="s">
        <v>69</v>
      </c>
      <c r="D76" s="8" t="s">
        <v>70</v>
      </c>
      <c r="E76" s="7">
        <v>2.5</v>
      </c>
      <c r="F76" s="5" t="s">
        <v>1</v>
      </c>
      <c r="G76" s="5">
        <v>75</v>
      </c>
      <c r="H76" s="60"/>
      <c r="I76" s="9">
        <f>+Tabulka1224[[#This Row],[Předpokládané množství]]*H76</f>
        <v>0</v>
      </c>
      <c r="J76" s="65"/>
      <c r="K76" s="20">
        <v>4</v>
      </c>
      <c r="L76" s="20">
        <v>2.5</v>
      </c>
      <c r="M76" s="71">
        <v>4</v>
      </c>
      <c r="N76" s="71">
        <v>2.5</v>
      </c>
      <c r="O76" s="71"/>
      <c r="P76" s="72"/>
      <c r="Q76" s="69">
        <f>+Tabulka1224[[#This Row],[Počet ks nebo kg v balení na prodej]]-Tabulka1224[[#This Row],[Počet ks v balení (jen případě že se liší od údaje v sloupci L)]]</f>
        <v>0</v>
      </c>
      <c r="R76" s="69" t="b">
        <f>+IFERROR(Tabulka1224[[#This Row],[MJ počet ks/kg/bal]]=Tabulka1224[[#This Row],[Váha 1ks produktu (jen případě že se liší od údaje v sloupci N)]],"Rozdíl")</f>
        <v>1</v>
      </c>
      <c r="S76" s="70"/>
      <c r="T76" s="60"/>
    </row>
    <row r="77" spans="1:20" ht="35.1" customHeight="1" x14ac:dyDescent="0.25">
      <c r="A77" s="4" t="s">
        <v>408</v>
      </c>
      <c r="B77" s="23">
        <v>73</v>
      </c>
      <c r="C77" s="1" t="s">
        <v>71</v>
      </c>
      <c r="D77" s="1" t="s">
        <v>72</v>
      </c>
      <c r="E77" s="7">
        <v>2.5</v>
      </c>
      <c r="F77" s="5" t="s">
        <v>1</v>
      </c>
      <c r="G77" s="5">
        <v>75</v>
      </c>
      <c r="H77" s="59"/>
      <c r="I77" s="9">
        <f>+Tabulka1224[[#This Row],[Předpokládané množství]]*H77</f>
        <v>0</v>
      </c>
      <c r="J77" s="65"/>
      <c r="K77" s="20">
        <v>4</v>
      </c>
      <c r="L77" s="20">
        <v>2.5</v>
      </c>
      <c r="M77" s="71">
        <v>4</v>
      </c>
      <c r="N77" s="71">
        <v>2.5</v>
      </c>
      <c r="O77" s="71"/>
      <c r="P77" s="72"/>
      <c r="Q77" s="69">
        <f>+Tabulka1224[[#This Row],[Počet ks nebo kg v balení na prodej]]-Tabulka1224[[#This Row],[Počet ks v balení (jen případě že se liší od údaje v sloupci L)]]</f>
        <v>0</v>
      </c>
      <c r="R77" s="69" t="b">
        <f>+IFERROR(Tabulka1224[[#This Row],[MJ počet ks/kg/bal]]=Tabulka1224[[#This Row],[Váha 1ks produktu (jen případě že se liší od údaje v sloupci N)]],"Rozdíl")</f>
        <v>1</v>
      </c>
      <c r="S77" s="70"/>
      <c r="T77" s="60"/>
    </row>
    <row r="78" spans="1:20" ht="35.1" customHeight="1" x14ac:dyDescent="0.25">
      <c r="A78" s="4" t="s">
        <v>409</v>
      </c>
      <c r="B78" s="23">
        <v>74</v>
      </c>
      <c r="C78" s="1" t="s">
        <v>593</v>
      </c>
      <c r="D78" s="10" t="s">
        <v>215</v>
      </c>
      <c r="E78" s="7">
        <v>5</v>
      </c>
      <c r="F78" s="5" t="s">
        <v>10</v>
      </c>
      <c r="G78" s="5">
        <v>37.5</v>
      </c>
      <c r="H78" s="60"/>
      <c r="I78" s="9">
        <f>+Tabulka1224[[#This Row],[Předpokládané množství]]*H78</f>
        <v>0</v>
      </c>
      <c r="J78" s="65"/>
      <c r="K78" s="20">
        <v>1</v>
      </c>
      <c r="L78" s="20">
        <v>5</v>
      </c>
      <c r="M78" s="71">
        <v>1</v>
      </c>
      <c r="N78" s="71">
        <v>5</v>
      </c>
      <c r="O78" s="71"/>
      <c r="P78" s="72"/>
      <c r="Q78" s="69">
        <f>+Tabulka1224[[#This Row],[Počet ks nebo kg v balení na prodej]]-Tabulka1224[[#This Row],[Počet ks v balení (jen případě že se liší od údaje v sloupci L)]]</f>
        <v>0</v>
      </c>
      <c r="R78" s="69" t="b">
        <f>+IFERROR(Tabulka1224[[#This Row],[MJ počet ks/kg/bal]]=Tabulka1224[[#This Row],[Váha 1ks produktu (jen případě že se liší od údaje v sloupci N)]],"Rozdíl")</f>
        <v>1</v>
      </c>
      <c r="S78" s="70"/>
      <c r="T78" s="60"/>
    </row>
    <row r="79" spans="1:20" ht="35.1" customHeight="1" x14ac:dyDescent="0.25">
      <c r="A79" s="4" t="s">
        <v>410</v>
      </c>
      <c r="B79" s="23">
        <v>75</v>
      </c>
      <c r="C79" s="1" t="s">
        <v>594</v>
      </c>
      <c r="D79" s="10" t="s">
        <v>214</v>
      </c>
      <c r="E79" s="7">
        <v>5</v>
      </c>
      <c r="F79" s="5" t="s">
        <v>10</v>
      </c>
      <c r="G79" s="5">
        <v>375</v>
      </c>
      <c r="H79" s="60"/>
      <c r="I79" s="9">
        <f>+Tabulka1224[[#This Row],[Předpokládané množství]]*H79</f>
        <v>0</v>
      </c>
      <c r="J79" s="65"/>
      <c r="K79" s="20">
        <v>1</v>
      </c>
      <c r="L79" s="20">
        <v>5</v>
      </c>
      <c r="M79" s="71">
        <v>1</v>
      </c>
      <c r="N79" s="71">
        <v>5</v>
      </c>
      <c r="O79" s="71"/>
      <c r="P79" s="72"/>
      <c r="Q79" s="69">
        <f>+Tabulka1224[[#This Row],[Počet ks nebo kg v balení na prodej]]-Tabulka1224[[#This Row],[Počet ks v balení (jen případě že se liší od údaje v sloupci L)]]</f>
        <v>0</v>
      </c>
      <c r="R79" s="69" t="b">
        <f>+IFERROR(Tabulka1224[[#This Row],[MJ počet ks/kg/bal]]=Tabulka1224[[#This Row],[Váha 1ks produktu (jen případě že se liší od údaje v sloupci N)]],"Rozdíl")</f>
        <v>1</v>
      </c>
      <c r="S79" s="70"/>
      <c r="T79" s="60"/>
    </row>
    <row r="80" spans="1:20" ht="35.1" customHeight="1" x14ac:dyDescent="0.25">
      <c r="A80" s="4" t="s">
        <v>411</v>
      </c>
      <c r="B80" s="29">
        <v>76</v>
      </c>
      <c r="C80" s="1" t="s">
        <v>73</v>
      </c>
      <c r="D80" s="8" t="s">
        <v>74</v>
      </c>
      <c r="E80" s="7">
        <v>2.5</v>
      </c>
      <c r="F80" s="5" t="s">
        <v>1</v>
      </c>
      <c r="G80" s="5">
        <v>225</v>
      </c>
      <c r="H80" s="59"/>
      <c r="I80" s="9">
        <f>+Tabulka1224[[#This Row],[Předpokládané množství]]*H80</f>
        <v>0</v>
      </c>
      <c r="J80" s="65"/>
      <c r="K80" s="20">
        <v>1</v>
      </c>
      <c r="L80" s="20">
        <v>2.5</v>
      </c>
      <c r="M80" s="71">
        <v>1</v>
      </c>
      <c r="N80" s="71">
        <v>2.5</v>
      </c>
      <c r="O80" s="71"/>
      <c r="P80" s="72"/>
      <c r="Q80" s="69">
        <f>+Tabulka1224[[#This Row],[Počet ks nebo kg v balení na prodej]]-Tabulka1224[[#This Row],[Počet ks v balení (jen případě že se liší od údaje v sloupci L)]]</f>
        <v>0</v>
      </c>
      <c r="R80" s="69" t="b">
        <f>+IFERROR(Tabulka1224[[#This Row],[MJ počet ks/kg/bal]]=Tabulka1224[[#This Row],[Váha 1ks produktu (jen případě že se liší od údaje v sloupci N)]],"Rozdíl")</f>
        <v>1</v>
      </c>
      <c r="S80" s="70"/>
      <c r="T80" s="60"/>
    </row>
    <row r="81" spans="1:20" ht="35.1" customHeight="1" x14ac:dyDescent="0.25">
      <c r="A81" s="4" t="s">
        <v>412</v>
      </c>
      <c r="B81" s="23">
        <v>77</v>
      </c>
      <c r="C81" s="1" t="s">
        <v>235</v>
      </c>
      <c r="D81" s="8" t="s">
        <v>236</v>
      </c>
      <c r="E81" s="7">
        <v>2.5</v>
      </c>
      <c r="F81" s="5" t="s">
        <v>1</v>
      </c>
      <c r="G81" s="5">
        <v>225</v>
      </c>
      <c r="H81" s="60"/>
      <c r="I81" s="9">
        <f>+Tabulka1224[[#This Row],[Předpokládané množství]]*H81</f>
        <v>0</v>
      </c>
      <c r="J81" s="65"/>
      <c r="K81" s="20">
        <v>4</v>
      </c>
      <c r="L81" s="20">
        <v>2.5</v>
      </c>
      <c r="M81" s="71">
        <v>4</v>
      </c>
      <c r="N81" s="71">
        <v>2.5</v>
      </c>
      <c r="O81" s="71"/>
      <c r="P81" s="72"/>
      <c r="Q81" s="69">
        <f>+Tabulka1224[[#This Row],[Počet ks nebo kg v balení na prodej]]-Tabulka1224[[#This Row],[Počet ks v balení (jen případě že se liší od údaje v sloupci L)]]</f>
        <v>0</v>
      </c>
      <c r="R81" s="69" t="b">
        <f>+IFERROR(Tabulka1224[[#This Row],[MJ počet ks/kg/bal]]=Tabulka1224[[#This Row],[Váha 1ks produktu (jen případě že se liší od údaje v sloupci N)]],"Rozdíl")</f>
        <v>1</v>
      </c>
      <c r="S81" s="70"/>
      <c r="T81" s="60"/>
    </row>
    <row r="82" spans="1:20" ht="35.1" customHeight="1" x14ac:dyDescent="0.25">
      <c r="A82" s="4" t="s">
        <v>413</v>
      </c>
      <c r="B82" s="23">
        <v>78</v>
      </c>
      <c r="C82" s="1" t="s">
        <v>595</v>
      </c>
      <c r="D82" s="8" t="s">
        <v>75</v>
      </c>
      <c r="E82" s="7">
        <v>60</v>
      </c>
      <c r="F82" s="5" t="s">
        <v>10</v>
      </c>
      <c r="G82" s="5">
        <v>37.5</v>
      </c>
      <c r="H82" s="60"/>
      <c r="I82" s="9">
        <f>+Tabulka1224[[#This Row],[Předpokládané množství]]*H82</f>
        <v>0</v>
      </c>
      <c r="J82" s="65"/>
      <c r="K82" s="20">
        <v>1</v>
      </c>
      <c r="L82" s="20">
        <v>60</v>
      </c>
      <c r="M82" s="71">
        <v>1</v>
      </c>
      <c r="N82" s="71">
        <v>60</v>
      </c>
      <c r="O82" s="71"/>
      <c r="P82" s="72"/>
      <c r="Q82" s="69">
        <f>+Tabulka1224[[#This Row],[Počet ks nebo kg v balení na prodej]]-Tabulka1224[[#This Row],[Počet ks v balení (jen případě že se liší od údaje v sloupci L)]]</f>
        <v>0</v>
      </c>
      <c r="R82" s="69" t="b">
        <f>+IFERROR(Tabulka1224[[#This Row],[MJ počet ks/kg/bal]]=Tabulka1224[[#This Row],[Váha 1ks produktu (jen případě že se liší od údaje v sloupci N)]],"Rozdíl")</f>
        <v>1</v>
      </c>
      <c r="S82" s="70"/>
      <c r="T82" s="60"/>
    </row>
    <row r="83" spans="1:20" ht="35.1" customHeight="1" x14ac:dyDescent="0.25">
      <c r="A83" s="4" t="s">
        <v>414</v>
      </c>
      <c r="B83" s="23">
        <v>79</v>
      </c>
      <c r="C83" s="1" t="s">
        <v>596</v>
      </c>
      <c r="D83" s="8" t="s">
        <v>75</v>
      </c>
      <c r="E83" s="7">
        <v>60</v>
      </c>
      <c r="F83" s="5" t="s">
        <v>10</v>
      </c>
      <c r="G83" s="5">
        <v>150</v>
      </c>
      <c r="H83" s="59"/>
      <c r="I83" s="9">
        <f>+Tabulka1224[[#This Row],[Předpokládané množství]]*H83</f>
        <v>0</v>
      </c>
      <c r="J83" s="65"/>
      <c r="K83" s="20">
        <v>1</v>
      </c>
      <c r="L83" s="20">
        <v>60</v>
      </c>
      <c r="M83" s="71">
        <v>1</v>
      </c>
      <c r="N83" s="71">
        <v>60</v>
      </c>
      <c r="O83" s="71"/>
      <c r="P83" s="72"/>
      <c r="Q83" s="69">
        <f>+Tabulka1224[[#This Row],[Počet ks nebo kg v balení na prodej]]-Tabulka1224[[#This Row],[Počet ks v balení (jen případě že se liší od údaje v sloupci L)]]</f>
        <v>0</v>
      </c>
      <c r="R83" s="69" t="b">
        <f>+IFERROR(Tabulka1224[[#This Row],[MJ počet ks/kg/bal]]=Tabulka1224[[#This Row],[Váha 1ks produktu (jen případě že se liší od údaje v sloupci N)]],"Rozdíl")</f>
        <v>1</v>
      </c>
      <c r="S83" s="70"/>
      <c r="T83" s="60"/>
    </row>
    <row r="84" spans="1:20" ht="35.1" customHeight="1" x14ac:dyDescent="0.25">
      <c r="A84" s="4" t="s">
        <v>415</v>
      </c>
      <c r="B84" s="23">
        <v>80</v>
      </c>
      <c r="C84" s="1" t="s">
        <v>76</v>
      </c>
      <c r="D84" s="8" t="s">
        <v>75</v>
      </c>
      <c r="E84" s="7">
        <v>60</v>
      </c>
      <c r="F84" s="5" t="s">
        <v>10</v>
      </c>
      <c r="G84" s="5">
        <v>150</v>
      </c>
      <c r="H84" s="60"/>
      <c r="I84" s="9">
        <f>+Tabulka1224[[#This Row],[Předpokládané množství]]*H84</f>
        <v>0</v>
      </c>
      <c r="J84" s="65"/>
      <c r="K84" s="20">
        <v>1</v>
      </c>
      <c r="L84" s="20">
        <v>60</v>
      </c>
      <c r="M84" s="71">
        <v>1</v>
      </c>
      <c r="N84" s="71">
        <v>60</v>
      </c>
      <c r="O84" s="71"/>
      <c r="P84" s="72"/>
      <c r="Q84" s="69">
        <f>+Tabulka1224[[#This Row],[Počet ks nebo kg v balení na prodej]]-Tabulka1224[[#This Row],[Počet ks v balení (jen případě že se liší od údaje v sloupci L)]]</f>
        <v>0</v>
      </c>
      <c r="R84" s="69" t="b">
        <f>+IFERROR(Tabulka1224[[#This Row],[MJ počet ks/kg/bal]]=Tabulka1224[[#This Row],[Váha 1ks produktu (jen případě že se liší od údaje v sloupci N)]],"Rozdíl")</f>
        <v>1</v>
      </c>
      <c r="S84" s="70"/>
      <c r="T84" s="60"/>
    </row>
    <row r="85" spans="1:20" ht="35.1" customHeight="1" x14ac:dyDescent="0.25">
      <c r="A85" s="4" t="s">
        <v>416</v>
      </c>
      <c r="B85" s="29">
        <v>81</v>
      </c>
      <c r="C85" s="1" t="s">
        <v>597</v>
      </c>
      <c r="D85" s="8" t="s">
        <v>242</v>
      </c>
      <c r="E85" s="7">
        <v>30</v>
      </c>
      <c r="F85" s="5" t="s">
        <v>10</v>
      </c>
      <c r="G85" s="5">
        <v>75</v>
      </c>
      <c r="H85" s="60"/>
      <c r="I85" s="9">
        <f>+Tabulka1224[[#This Row],[Předpokládané množství]]*H85</f>
        <v>0</v>
      </c>
      <c r="J85" s="65"/>
      <c r="K85" s="20">
        <v>1</v>
      </c>
      <c r="L85" s="20">
        <v>30</v>
      </c>
      <c r="M85" s="71">
        <v>1</v>
      </c>
      <c r="N85" s="71">
        <v>30</v>
      </c>
      <c r="O85" s="71"/>
      <c r="P85" s="72"/>
      <c r="Q85" s="69">
        <f>+Tabulka1224[[#This Row],[Počet ks nebo kg v balení na prodej]]-Tabulka1224[[#This Row],[Počet ks v balení (jen případě že se liší od údaje v sloupci L)]]</f>
        <v>0</v>
      </c>
      <c r="R85" s="69" t="b">
        <f>+IFERROR(Tabulka1224[[#This Row],[MJ počet ks/kg/bal]]=Tabulka1224[[#This Row],[Váha 1ks produktu (jen případě že se liší od údaje v sloupci N)]],"Rozdíl")</f>
        <v>1</v>
      </c>
      <c r="S85" s="70"/>
      <c r="T85" s="60"/>
    </row>
    <row r="86" spans="1:20" ht="35.1" customHeight="1" x14ac:dyDescent="0.25">
      <c r="A86" s="4" t="s">
        <v>417</v>
      </c>
      <c r="B86" s="23">
        <v>82</v>
      </c>
      <c r="C86" s="1" t="s">
        <v>598</v>
      </c>
      <c r="D86" s="8" t="s">
        <v>242</v>
      </c>
      <c r="E86" s="7">
        <v>30</v>
      </c>
      <c r="F86" s="5" t="s">
        <v>10</v>
      </c>
      <c r="G86" s="5">
        <v>150</v>
      </c>
      <c r="H86" s="59"/>
      <c r="I86" s="9">
        <f>+Tabulka1224[[#This Row],[Předpokládané množství]]*H86</f>
        <v>0</v>
      </c>
      <c r="J86" s="65"/>
      <c r="K86" s="20">
        <v>1</v>
      </c>
      <c r="L86" s="20">
        <v>30</v>
      </c>
      <c r="M86" s="71">
        <v>1</v>
      </c>
      <c r="N86" s="71">
        <v>30</v>
      </c>
      <c r="O86" s="71"/>
      <c r="P86" s="72"/>
      <c r="Q86" s="69">
        <f>+Tabulka1224[[#This Row],[Počet ks nebo kg v balení na prodej]]-Tabulka1224[[#This Row],[Počet ks v balení (jen případě že se liší od údaje v sloupci L)]]</f>
        <v>0</v>
      </c>
      <c r="R86" s="69" t="b">
        <f>+IFERROR(Tabulka1224[[#This Row],[MJ počet ks/kg/bal]]=Tabulka1224[[#This Row],[Váha 1ks produktu (jen případě že se liší od údaje v sloupci N)]],"Rozdíl")</f>
        <v>1</v>
      </c>
      <c r="S86" s="70"/>
      <c r="T86" s="60"/>
    </row>
    <row r="87" spans="1:20" ht="35.1" customHeight="1" x14ac:dyDescent="0.25">
      <c r="A87" s="4" t="s">
        <v>418</v>
      </c>
      <c r="B87" s="23">
        <v>83</v>
      </c>
      <c r="C87" s="1" t="s">
        <v>599</v>
      </c>
      <c r="D87" s="8" t="s">
        <v>242</v>
      </c>
      <c r="E87" s="7">
        <v>30</v>
      </c>
      <c r="F87" s="5" t="s">
        <v>10</v>
      </c>
      <c r="G87" s="5">
        <v>37.5</v>
      </c>
      <c r="H87" s="60"/>
      <c r="I87" s="9">
        <f>+Tabulka1224[[#This Row],[Předpokládané množství]]*H87</f>
        <v>0</v>
      </c>
      <c r="J87" s="65"/>
      <c r="K87" s="20">
        <v>1</v>
      </c>
      <c r="L87" s="20">
        <v>30</v>
      </c>
      <c r="M87" s="71">
        <v>1</v>
      </c>
      <c r="N87" s="71">
        <v>30</v>
      </c>
      <c r="O87" s="71"/>
      <c r="P87" s="72"/>
      <c r="Q87" s="69">
        <f>+Tabulka1224[[#This Row],[Počet ks nebo kg v balení na prodej]]-Tabulka1224[[#This Row],[Počet ks v balení (jen případě že se liší od údaje v sloupci L)]]</f>
        <v>0</v>
      </c>
      <c r="R87" s="69" t="b">
        <f>+IFERROR(Tabulka1224[[#This Row],[MJ počet ks/kg/bal]]=Tabulka1224[[#This Row],[Váha 1ks produktu (jen případě že se liší od údaje v sloupci N)]],"Rozdíl")</f>
        <v>1</v>
      </c>
      <c r="S87" s="70"/>
      <c r="T87" s="60"/>
    </row>
    <row r="88" spans="1:20" ht="35.1" customHeight="1" x14ac:dyDescent="0.25">
      <c r="A88" s="4" t="s">
        <v>419</v>
      </c>
      <c r="B88" s="23">
        <v>84</v>
      </c>
      <c r="C88" s="1" t="s">
        <v>77</v>
      </c>
      <c r="D88" s="1" t="s">
        <v>78</v>
      </c>
      <c r="E88" s="7">
        <v>2.5</v>
      </c>
      <c r="F88" s="5" t="s">
        <v>1</v>
      </c>
      <c r="G88" s="5">
        <v>37.5</v>
      </c>
      <c r="H88" s="60"/>
      <c r="I88" s="9">
        <f>+Tabulka1224[[#This Row],[Předpokládané množství]]*H88</f>
        <v>0</v>
      </c>
      <c r="J88" s="65"/>
      <c r="K88" s="20">
        <v>2.5</v>
      </c>
      <c r="L88" s="20">
        <v>4</v>
      </c>
      <c r="M88" s="71">
        <v>2.5</v>
      </c>
      <c r="N88" s="71">
        <v>4</v>
      </c>
      <c r="O88" s="71"/>
      <c r="P88" s="72"/>
      <c r="Q88" s="69">
        <f>+Tabulka1224[[#This Row],[Počet ks nebo kg v balení na prodej]]-Tabulka1224[[#This Row],[Počet ks v balení (jen případě že se liší od údaje v sloupci L)]]</f>
        <v>0</v>
      </c>
      <c r="R88" s="69" t="b">
        <f>+IFERROR(Tabulka1224[[#This Row],[MJ počet ks/kg/bal]]=Tabulka1224[[#This Row],[Váha 1ks produktu (jen případě že se liší od údaje v sloupci N)]],"Rozdíl")</f>
        <v>1</v>
      </c>
      <c r="S88" s="70"/>
      <c r="T88" s="60"/>
    </row>
    <row r="89" spans="1:20" ht="35.1" customHeight="1" x14ac:dyDescent="0.25">
      <c r="A89" s="4" t="s">
        <v>420</v>
      </c>
      <c r="B89" s="23">
        <v>85</v>
      </c>
      <c r="C89" s="1" t="s">
        <v>79</v>
      </c>
      <c r="D89" s="1" t="s">
        <v>80</v>
      </c>
      <c r="E89" s="7">
        <v>2.5</v>
      </c>
      <c r="F89" s="5" t="s">
        <v>1</v>
      </c>
      <c r="G89" s="5">
        <v>37.5</v>
      </c>
      <c r="H89" s="59"/>
      <c r="I89" s="9">
        <f>+Tabulka1224[[#This Row],[Předpokládané množství]]*H89</f>
        <v>0</v>
      </c>
      <c r="J89" s="65"/>
      <c r="K89" s="20">
        <v>2.5</v>
      </c>
      <c r="L89" s="20">
        <v>4</v>
      </c>
      <c r="M89" s="71">
        <v>2.5</v>
      </c>
      <c r="N89" s="71">
        <v>4</v>
      </c>
      <c r="O89" s="71"/>
      <c r="P89" s="72"/>
      <c r="Q89" s="69">
        <f>+Tabulka1224[[#This Row],[Počet ks nebo kg v balení na prodej]]-Tabulka1224[[#This Row],[Počet ks v balení (jen případě že se liší od údaje v sloupci L)]]</f>
        <v>0</v>
      </c>
      <c r="R89" s="69" t="b">
        <f>+IFERROR(Tabulka1224[[#This Row],[MJ počet ks/kg/bal]]=Tabulka1224[[#This Row],[Váha 1ks produktu (jen případě že se liší od údaje v sloupci N)]],"Rozdíl")</f>
        <v>1</v>
      </c>
      <c r="S89" s="70"/>
      <c r="T89" s="60"/>
    </row>
    <row r="90" spans="1:20" ht="35.1" customHeight="1" x14ac:dyDescent="0.25">
      <c r="A90" s="4" t="s">
        <v>421</v>
      </c>
      <c r="B90" s="29">
        <v>86</v>
      </c>
      <c r="C90" s="1" t="s">
        <v>81</v>
      </c>
      <c r="D90" s="1" t="s">
        <v>82</v>
      </c>
      <c r="E90" s="7">
        <v>2.5</v>
      </c>
      <c r="F90" s="5" t="s">
        <v>1</v>
      </c>
      <c r="G90" s="5">
        <v>150</v>
      </c>
      <c r="H90" s="60"/>
      <c r="I90" s="9">
        <f>+Tabulka1224[[#This Row],[Předpokládané množství]]*H90</f>
        <v>0</v>
      </c>
      <c r="J90" s="65"/>
      <c r="K90" s="20">
        <v>2.5</v>
      </c>
      <c r="L90" s="20">
        <v>4</v>
      </c>
      <c r="M90" s="71">
        <v>2.5</v>
      </c>
      <c r="N90" s="71">
        <v>4</v>
      </c>
      <c r="O90" s="71"/>
      <c r="P90" s="72"/>
      <c r="Q90" s="69">
        <f>+Tabulka1224[[#This Row],[Počet ks nebo kg v balení na prodej]]-Tabulka1224[[#This Row],[Počet ks v balení (jen případě že se liší od údaje v sloupci L)]]</f>
        <v>0</v>
      </c>
      <c r="R90" s="69" t="b">
        <f>+IFERROR(Tabulka1224[[#This Row],[MJ počet ks/kg/bal]]=Tabulka1224[[#This Row],[Váha 1ks produktu (jen případě že se liší od údaje v sloupci N)]],"Rozdíl")</f>
        <v>1</v>
      </c>
      <c r="S90" s="70"/>
      <c r="T90" s="60"/>
    </row>
    <row r="91" spans="1:20" ht="35.1" customHeight="1" x14ac:dyDescent="0.25">
      <c r="A91" s="4" t="s">
        <v>422</v>
      </c>
      <c r="B91" s="23">
        <v>87</v>
      </c>
      <c r="C91" s="1" t="s">
        <v>83</v>
      </c>
      <c r="D91" s="1" t="s">
        <v>84</v>
      </c>
      <c r="E91" s="7">
        <v>2.5</v>
      </c>
      <c r="F91" s="5" t="s">
        <v>1</v>
      </c>
      <c r="G91" s="5">
        <v>37.5</v>
      </c>
      <c r="H91" s="60"/>
      <c r="I91" s="9">
        <f>+Tabulka1224[[#This Row],[Předpokládané množství]]*H91</f>
        <v>0</v>
      </c>
      <c r="J91" s="65"/>
      <c r="K91" s="20">
        <v>2.5</v>
      </c>
      <c r="L91" s="20">
        <v>10</v>
      </c>
      <c r="M91" s="71">
        <v>2.5</v>
      </c>
      <c r="N91" s="71">
        <v>10</v>
      </c>
      <c r="O91" s="71"/>
      <c r="P91" s="72"/>
      <c r="Q91" s="69">
        <f>+Tabulka1224[[#This Row],[Počet ks nebo kg v balení na prodej]]-Tabulka1224[[#This Row],[Počet ks v balení (jen případě že se liší od údaje v sloupci L)]]</f>
        <v>0</v>
      </c>
      <c r="R91" s="69" t="b">
        <f>+IFERROR(Tabulka1224[[#This Row],[MJ počet ks/kg/bal]]=Tabulka1224[[#This Row],[Váha 1ks produktu (jen případě že se liší od údaje v sloupci N)]],"Rozdíl")</f>
        <v>1</v>
      </c>
      <c r="S91" s="70"/>
      <c r="T91" s="60"/>
    </row>
    <row r="92" spans="1:20" ht="35.1" customHeight="1" x14ac:dyDescent="0.25">
      <c r="A92" s="4" t="s">
        <v>423</v>
      </c>
      <c r="B92" s="23">
        <v>88</v>
      </c>
      <c r="C92" s="1" t="s">
        <v>85</v>
      </c>
      <c r="D92" s="8" t="s">
        <v>86</v>
      </c>
      <c r="E92" s="7">
        <v>2.5</v>
      </c>
      <c r="F92" s="5" t="s">
        <v>1</v>
      </c>
      <c r="G92" s="5">
        <v>15</v>
      </c>
      <c r="H92" s="59"/>
      <c r="I92" s="9">
        <f>+Tabulka1224[[#This Row],[Předpokládané množství]]*H92</f>
        <v>0</v>
      </c>
      <c r="J92" s="65"/>
      <c r="K92" s="20">
        <v>2.5</v>
      </c>
      <c r="L92" s="20">
        <v>1</v>
      </c>
      <c r="M92" s="71">
        <v>2.5</v>
      </c>
      <c r="N92" s="71">
        <v>1</v>
      </c>
      <c r="O92" s="71"/>
      <c r="P92" s="72"/>
      <c r="Q92" s="69">
        <f>+Tabulka1224[[#This Row],[Počet ks nebo kg v balení na prodej]]-Tabulka1224[[#This Row],[Počet ks v balení (jen případě že se liší od údaje v sloupci L)]]</f>
        <v>0</v>
      </c>
      <c r="R92" s="69" t="b">
        <f>+IFERROR(Tabulka1224[[#This Row],[MJ počet ks/kg/bal]]=Tabulka1224[[#This Row],[Váha 1ks produktu (jen případě že se liší od údaje v sloupci N)]],"Rozdíl")</f>
        <v>1</v>
      </c>
      <c r="S92" s="70"/>
      <c r="T92" s="60"/>
    </row>
    <row r="93" spans="1:20" ht="35.1" customHeight="1" x14ac:dyDescent="0.25">
      <c r="A93" s="4" t="s">
        <v>424</v>
      </c>
      <c r="B93" s="23">
        <v>89</v>
      </c>
      <c r="C93" s="1" t="s">
        <v>87</v>
      </c>
      <c r="D93" s="8" t="s">
        <v>326</v>
      </c>
      <c r="E93" s="7">
        <v>15</v>
      </c>
      <c r="F93" s="5" t="s">
        <v>10</v>
      </c>
      <c r="G93" s="5">
        <v>75</v>
      </c>
      <c r="H93" s="60"/>
      <c r="I93" s="9">
        <f>+Tabulka1224[[#This Row],[Předpokládané množství]]*H93</f>
        <v>0</v>
      </c>
      <c r="J93" s="65"/>
      <c r="K93" s="20">
        <v>1</v>
      </c>
      <c r="L93" s="20">
        <v>15</v>
      </c>
      <c r="M93" s="71">
        <v>1</v>
      </c>
      <c r="N93" s="71">
        <v>15</v>
      </c>
      <c r="O93" s="71"/>
      <c r="P93" s="72"/>
      <c r="Q93" s="69">
        <f>+Tabulka1224[[#This Row],[Počet ks nebo kg v balení na prodej]]-Tabulka1224[[#This Row],[Počet ks v balení (jen případě že se liší od údaje v sloupci L)]]</f>
        <v>0</v>
      </c>
      <c r="R93" s="69" t="b">
        <f>+IFERROR(Tabulka1224[[#This Row],[MJ počet ks/kg/bal]]=Tabulka1224[[#This Row],[Váha 1ks produktu (jen případě že se liší od údaje v sloupci N)]],"Rozdíl")</f>
        <v>1</v>
      </c>
      <c r="S93" s="70"/>
      <c r="T93" s="60"/>
    </row>
    <row r="94" spans="1:20" ht="35.1" customHeight="1" x14ac:dyDescent="0.25">
      <c r="A94" s="4" t="s">
        <v>425</v>
      </c>
      <c r="B94" s="23">
        <v>90</v>
      </c>
      <c r="C94" s="1" t="s">
        <v>334</v>
      </c>
      <c r="D94" s="8" t="s">
        <v>135</v>
      </c>
      <c r="E94" s="7" t="s">
        <v>14</v>
      </c>
      <c r="F94" s="5" t="s">
        <v>1</v>
      </c>
      <c r="G94" s="5">
        <v>75</v>
      </c>
      <c r="H94" s="60"/>
      <c r="I94" s="9">
        <f>+Tabulka1224[[#This Row],[Předpokládané množství]]*H94</f>
        <v>0</v>
      </c>
      <c r="J94" s="65"/>
      <c r="K94" s="20">
        <v>1</v>
      </c>
      <c r="L94" s="20">
        <v>2.5</v>
      </c>
      <c r="M94" s="71">
        <v>1</v>
      </c>
      <c r="N94" s="71">
        <v>2.5</v>
      </c>
      <c r="O94" s="71"/>
      <c r="P94" s="72"/>
      <c r="Q94" s="69">
        <f>+Tabulka1224[[#This Row],[Počet ks nebo kg v balení na prodej]]-Tabulka1224[[#This Row],[Počet ks v balení (jen případě že se liší od údaje v sloupci L)]]</f>
        <v>0</v>
      </c>
      <c r="R94" s="69" t="b">
        <f>+IFERROR(Tabulka1224[[#This Row],[MJ počet ks/kg/bal]]=Tabulka1224[[#This Row],[Váha 1ks produktu (jen případě že se liší od údaje v sloupci N)]],"Rozdíl")</f>
        <v>1</v>
      </c>
      <c r="S94" s="70"/>
      <c r="T94" s="60"/>
    </row>
    <row r="95" spans="1:20" ht="35.1" customHeight="1" x14ac:dyDescent="0.25">
      <c r="A95" s="4" t="s">
        <v>426</v>
      </c>
      <c r="B95" s="29">
        <v>91</v>
      </c>
      <c r="C95" s="1" t="s">
        <v>195</v>
      </c>
      <c r="D95" s="8" t="s">
        <v>196</v>
      </c>
      <c r="E95" s="7">
        <v>5</v>
      </c>
      <c r="F95" s="5" t="s">
        <v>1</v>
      </c>
      <c r="G95" s="5">
        <v>37.5</v>
      </c>
      <c r="H95" s="59"/>
      <c r="I95" s="9">
        <f>+Tabulka1224[[#This Row],[Předpokládané množství]]*H95</f>
        <v>0</v>
      </c>
      <c r="J95" s="65"/>
      <c r="K95" s="20">
        <v>1</v>
      </c>
      <c r="L95" s="20">
        <v>5</v>
      </c>
      <c r="M95" s="71">
        <v>1</v>
      </c>
      <c r="N95" s="71">
        <v>5</v>
      </c>
      <c r="O95" s="71"/>
      <c r="P95" s="72"/>
      <c r="Q95" s="69">
        <f>+Tabulka1224[[#This Row],[Počet ks nebo kg v balení na prodej]]-Tabulka1224[[#This Row],[Počet ks v balení (jen případě že se liší od údaje v sloupci L)]]</f>
        <v>0</v>
      </c>
      <c r="R95" s="69" t="b">
        <f>+IFERROR(Tabulka1224[[#This Row],[MJ počet ks/kg/bal]]=Tabulka1224[[#This Row],[Váha 1ks produktu (jen případě že se liší od údaje v sloupci N)]],"Rozdíl")</f>
        <v>1</v>
      </c>
      <c r="S95" s="70"/>
      <c r="T95" s="60"/>
    </row>
    <row r="96" spans="1:20" ht="35.1" customHeight="1" x14ac:dyDescent="0.25">
      <c r="A96" s="4" t="s">
        <v>427</v>
      </c>
      <c r="B96" s="23">
        <v>92</v>
      </c>
      <c r="C96" s="1" t="s">
        <v>88</v>
      </c>
      <c r="D96" s="8" t="s">
        <v>89</v>
      </c>
      <c r="E96" s="7">
        <v>2.5</v>
      </c>
      <c r="F96" s="5" t="s">
        <v>1</v>
      </c>
      <c r="G96" s="5">
        <v>37.5</v>
      </c>
      <c r="H96" s="60"/>
      <c r="I96" s="9">
        <f>+Tabulka1224[[#This Row],[Předpokládané množství]]*H96</f>
        <v>0</v>
      </c>
      <c r="J96" s="65"/>
      <c r="K96" s="20">
        <v>1</v>
      </c>
      <c r="L96" s="20">
        <v>2.5</v>
      </c>
      <c r="M96" s="71">
        <v>1</v>
      </c>
      <c r="N96" s="71">
        <v>2.5</v>
      </c>
      <c r="O96" s="71"/>
      <c r="P96" s="72"/>
      <c r="Q96" s="69">
        <f>+Tabulka1224[[#This Row],[Počet ks nebo kg v balení na prodej]]-Tabulka1224[[#This Row],[Počet ks v balení (jen případě že se liší od údaje v sloupci L)]]</f>
        <v>0</v>
      </c>
      <c r="R96" s="69" t="b">
        <f>+IFERROR(Tabulka1224[[#This Row],[MJ počet ks/kg/bal]]=Tabulka1224[[#This Row],[Váha 1ks produktu (jen případě že se liší od údaje v sloupci N)]],"Rozdíl")</f>
        <v>1</v>
      </c>
      <c r="S96" s="70"/>
      <c r="T96" s="60"/>
    </row>
    <row r="97" spans="1:20" ht="35.1" customHeight="1" x14ac:dyDescent="0.25">
      <c r="A97" s="4" t="s">
        <v>428</v>
      </c>
      <c r="B97" s="23">
        <v>93</v>
      </c>
      <c r="C97" s="1" t="s">
        <v>90</v>
      </c>
      <c r="D97" s="8" t="s">
        <v>91</v>
      </c>
      <c r="E97" s="7">
        <v>2.5</v>
      </c>
      <c r="F97" s="5" t="s">
        <v>1</v>
      </c>
      <c r="G97" s="5">
        <v>150</v>
      </c>
      <c r="H97" s="60"/>
      <c r="I97" s="9">
        <f>+Tabulka1224[[#This Row],[Předpokládané množství]]*H97</f>
        <v>0</v>
      </c>
      <c r="J97" s="65"/>
      <c r="K97" s="20">
        <v>1</v>
      </c>
      <c r="L97" s="20">
        <v>2.5</v>
      </c>
      <c r="M97" s="71">
        <v>1</v>
      </c>
      <c r="N97" s="71">
        <v>2.5</v>
      </c>
      <c r="O97" s="71"/>
      <c r="P97" s="72"/>
      <c r="Q97" s="69">
        <f>+Tabulka1224[[#This Row],[Počet ks nebo kg v balení na prodej]]-Tabulka1224[[#This Row],[Počet ks v balení (jen případě že se liší od údaje v sloupci L)]]</f>
        <v>0</v>
      </c>
      <c r="R97" s="69" t="b">
        <f>+IFERROR(Tabulka1224[[#This Row],[MJ počet ks/kg/bal]]=Tabulka1224[[#This Row],[Váha 1ks produktu (jen případě že se liší od údaje v sloupci N)]],"Rozdíl")</f>
        <v>1</v>
      </c>
      <c r="S97" s="70"/>
      <c r="T97" s="60"/>
    </row>
    <row r="98" spans="1:20" ht="35.1" customHeight="1" x14ac:dyDescent="0.25">
      <c r="A98" s="4" t="s">
        <v>429</v>
      </c>
      <c r="B98" s="23">
        <v>94</v>
      </c>
      <c r="C98" s="1" t="s">
        <v>199</v>
      </c>
      <c r="D98" s="10" t="s">
        <v>217</v>
      </c>
      <c r="E98" s="7">
        <v>2.5</v>
      </c>
      <c r="F98" s="5" t="s">
        <v>1</v>
      </c>
      <c r="G98" s="5">
        <v>150</v>
      </c>
      <c r="H98" s="59"/>
      <c r="I98" s="9">
        <f>+Tabulka1224[[#This Row],[Předpokládané množství]]*H98</f>
        <v>0</v>
      </c>
      <c r="J98" s="65"/>
      <c r="K98" s="20">
        <v>1</v>
      </c>
      <c r="L98" s="20">
        <v>2.5</v>
      </c>
      <c r="M98" s="71">
        <v>1</v>
      </c>
      <c r="N98" s="71">
        <v>2.5</v>
      </c>
      <c r="O98" s="71"/>
      <c r="P98" s="72"/>
      <c r="Q98" s="69">
        <f>+Tabulka1224[[#This Row],[Počet ks nebo kg v balení na prodej]]-Tabulka1224[[#This Row],[Počet ks v balení (jen případě že se liší od údaje v sloupci L)]]</f>
        <v>0</v>
      </c>
      <c r="R98" s="69" t="b">
        <f>+IFERROR(Tabulka1224[[#This Row],[MJ počet ks/kg/bal]]=Tabulka1224[[#This Row],[Váha 1ks produktu (jen případě že se liší od údaje v sloupci N)]],"Rozdíl")</f>
        <v>1</v>
      </c>
      <c r="S98" s="70"/>
      <c r="T98" s="60"/>
    </row>
    <row r="99" spans="1:20" ht="35.1" customHeight="1" x14ac:dyDescent="0.25">
      <c r="A99" s="4" t="s">
        <v>430</v>
      </c>
      <c r="B99" s="23">
        <v>95</v>
      </c>
      <c r="C99" s="1" t="s">
        <v>92</v>
      </c>
      <c r="D99" s="8" t="s">
        <v>93</v>
      </c>
      <c r="E99" s="7">
        <v>2.5</v>
      </c>
      <c r="F99" s="5" t="s">
        <v>1</v>
      </c>
      <c r="G99" s="5">
        <v>150</v>
      </c>
      <c r="H99" s="60"/>
      <c r="I99" s="9">
        <f>+Tabulka1224[[#This Row],[Předpokládané množství]]*H99</f>
        <v>0</v>
      </c>
      <c r="J99" s="65"/>
      <c r="K99" s="20">
        <v>1</v>
      </c>
      <c r="L99" s="20">
        <v>2.5</v>
      </c>
      <c r="M99" s="71">
        <v>1</v>
      </c>
      <c r="N99" s="71">
        <v>2.5</v>
      </c>
      <c r="O99" s="71"/>
      <c r="P99" s="72"/>
      <c r="Q99" s="69">
        <f>+Tabulka1224[[#This Row],[Počet ks nebo kg v balení na prodej]]-Tabulka1224[[#This Row],[Počet ks v balení (jen případě že se liší od údaje v sloupci L)]]</f>
        <v>0</v>
      </c>
      <c r="R99" s="69" t="b">
        <f>+IFERROR(Tabulka1224[[#This Row],[MJ počet ks/kg/bal]]=Tabulka1224[[#This Row],[Váha 1ks produktu (jen případě že se liší od údaje v sloupci N)]],"Rozdíl")</f>
        <v>1</v>
      </c>
      <c r="S99" s="70"/>
      <c r="T99" s="60"/>
    </row>
    <row r="100" spans="1:20" ht="35.1" customHeight="1" x14ac:dyDescent="0.25">
      <c r="A100" s="4" t="s">
        <v>431</v>
      </c>
      <c r="B100" s="29">
        <v>96</v>
      </c>
      <c r="C100" s="1" t="s">
        <v>296</v>
      </c>
      <c r="D100" s="8" t="s">
        <v>297</v>
      </c>
      <c r="E100" s="7">
        <v>2.5</v>
      </c>
      <c r="F100" s="5" t="s">
        <v>1</v>
      </c>
      <c r="G100" s="5">
        <v>150</v>
      </c>
      <c r="H100" s="60"/>
      <c r="I100" s="9">
        <f>+Tabulka1224[[#This Row],[Předpokládané množství]]*H100</f>
        <v>0</v>
      </c>
      <c r="J100" s="65"/>
      <c r="K100" s="20">
        <v>1</v>
      </c>
      <c r="L100" s="20">
        <v>2.5</v>
      </c>
      <c r="M100" s="71">
        <v>1</v>
      </c>
      <c r="N100" s="71">
        <v>2.5</v>
      </c>
      <c r="O100" s="71"/>
      <c r="P100" s="72"/>
      <c r="Q100" s="69">
        <f>+Tabulka1224[[#This Row],[Počet ks nebo kg v balení na prodej]]-Tabulka1224[[#This Row],[Počet ks v balení (jen případě že se liší od údaje v sloupci L)]]</f>
        <v>0</v>
      </c>
      <c r="R100" s="69" t="b">
        <f>+IFERROR(Tabulka1224[[#This Row],[MJ počet ks/kg/bal]]=Tabulka1224[[#This Row],[Váha 1ks produktu (jen případě že se liší od údaje v sloupci N)]],"Rozdíl")</f>
        <v>1</v>
      </c>
      <c r="S100" s="70"/>
      <c r="T100" s="60"/>
    </row>
    <row r="101" spans="1:20" ht="35.1" customHeight="1" x14ac:dyDescent="0.25">
      <c r="A101" s="4" t="s">
        <v>432</v>
      </c>
      <c r="B101" s="23">
        <v>97</v>
      </c>
      <c r="C101" s="1" t="s">
        <v>197</v>
      </c>
      <c r="D101" s="8" t="s">
        <v>205</v>
      </c>
      <c r="E101" s="7">
        <v>2.5</v>
      </c>
      <c r="F101" s="5" t="s">
        <v>1</v>
      </c>
      <c r="G101" s="5">
        <v>150</v>
      </c>
      <c r="H101" s="59"/>
      <c r="I101" s="9">
        <f>+Tabulka1224[[#This Row],[Předpokládané množství]]*H101</f>
        <v>0</v>
      </c>
      <c r="J101" s="65"/>
      <c r="K101" s="20">
        <v>4</v>
      </c>
      <c r="L101" s="20">
        <v>2.5</v>
      </c>
      <c r="M101" s="71">
        <v>4</v>
      </c>
      <c r="N101" s="71">
        <v>2.5</v>
      </c>
      <c r="O101" s="71"/>
      <c r="P101" s="72"/>
      <c r="Q101" s="69">
        <f>+Tabulka1224[[#This Row],[Počet ks nebo kg v balení na prodej]]-Tabulka1224[[#This Row],[Počet ks v balení (jen případě že se liší od údaje v sloupci L)]]</f>
        <v>0</v>
      </c>
      <c r="R101" s="69" t="b">
        <f>+IFERROR(Tabulka1224[[#This Row],[MJ počet ks/kg/bal]]=Tabulka1224[[#This Row],[Váha 1ks produktu (jen případě že se liší od údaje v sloupci N)]],"Rozdíl")</f>
        <v>1</v>
      </c>
      <c r="S101" s="70"/>
      <c r="T101" s="60"/>
    </row>
    <row r="102" spans="1:20" ht="35.1" customHeight="1" x14ac:dyDescent="0.25">
      <c r="A102" s="4" t="s">
        <v>433</v>
      </c>
      <c r="B102" s="23">
        <v>98</v>
      </c>
      <c r="C102" s="1" t="s">
        <v>94</v>
      </c>
      <c r="D102" s="8" t="s">
        <v>95</v>
      </c>
      <c r="E102" s="7">
        <v>5</v>
      </c>
      <c r="F102" s="5" t="s">
        <v>1</v>
      </c>
      <c r="G102" s="5">
        <v>150</v>
      </c>
      <c r="H102" s="60"/>
      <c r="I102" s="9">
        <f>+Tabulka1224[[#This Row],[Předpokládané množství]]*H102</f>
        <v>0</v>
      </c>
      <c r="J102" s="65"/>
      <c r="K102" s="20">
        <v>1</v>
      </c>
      <c r="L102" s="20">
        <v>5</v>
      </c>
      <c r="M102" s="71">
        <v>1</v>
      </c>
      <c r="N102" s="71">
        <v>5</v>
      </c>
      <c r="O102" s="71"/>
      <c r="P102" s="72"/>
      <c r="Q102" s="69">
        <f>+Tabulka1224[[#This Row],[Počet ks nebo kg v balení na prodej]]-Tabulka1224[[#This Row],[Počet ks v balení (jen případě že se liší od údaje v sloupci L)]]</f>
        <v>0</v>
      </c>
      <c r="R102" s="69" t="b">
        <f>+IFERROR(Tabulka1224[[#This Row],[MJ počet ks/kg/bal]]=Tabulka1224[[#This Row],[Váha 1ks produktu (jen případě že se liší od údaje v sloupci N)]],"Rozdíl")</f>
        <v>1</v>
      </c>
      <c r="S102" s="70"/>
      <c r="T102" s="60"/>
    </row>
    <row r="103" spans="1:20" ht="35.1" customHeight="1" x14ac:dyDescent="0.25">
      <c r="A103" s="4" t="s">
        <v>434</v>
      </c>
      <c r="B103" s="23">
        <v>99</v>
      </c>
      <c r="C103" s="1" t="s">
        <v>96</v>
      </c>
      <c r="D103" s="8" t="s">
        <v>97</v>
      </c>
      <c r="E103" s="7">
        <v>7.5</v>
      </c>
      <c r="F103" s="5" t="s">
        <v>1</v>
      </c>
      <c r="G103" s="5">
        <v>375</v>
      </c>
      <c r="H103" s="60"/>
      <c r="I103" s="9">
        <f>+Tabulka1224[[#This Row],[Předpokládané množství]]*H103</f>
        <v>0</v>
      </c>
      <c r="J103" s="65"/>
      <c r="K103" s="20">
        <v>1</v>
      </c>
      <c r="L103" s="20">
        <v>7.5</v>
      </c>
      <c r="M103" s="71">
        <v>1</v>
      </c>
      <c r="N103" s="71">
        <v>7.5</v>
      </c>
      <c r="O103" s="71"/>
      <c r="P103" s="72"/>
      <c r="Q103" s="69">
        <f>+Tabulka1224[[#This Row],[Počet ks nebo kg v balení na prodej]]-Tabulka1224[[#This Row],[Počet ks v balení (jen případě že se liší od údaje v sloupci L)]]</f>
        <v>0</v>
      </c>
      <c r="R103" s="69" t="b">
        <f>+IFERROR(Tabulka1224[[#This Row],[MJ počet ks/kg/bal]]=Tabulka1224[[#This Row],[Váha 1ks produktu (jen případě že se liší od údaje v sloupci N)]],"Rozdíl")</f>
        <v>1</v>
      </c>
      <c r="S103" s="70"/>
      <c r="T103" s="60"/>
    </row>
    <row r="104" spans="1:20" ht="35.1" customHeight="1" x14ac:dyDescent="0.25">
      <c r="A104" s="4" t="s">
        <v>435</v>
      </c>
      <c r="B104" s="23">
        <v>100</v>
      </c>
      <c r="C104" s="1" t="s">
        <v>181</v>
      </c>
      <c r="D104" s="8" t="s">
        <v>98</v>
      </c>
      <c r="E104" s="7">
        <v>5</v>
      </c>
      <c r="F104" s="5" t="s">
        <v>1</v>
      </c>
      <c r="G104" s="5">
        <v>150</v>
      </c>
      <c r="H104" s="59"/>
      <c r="I104" s="9">
        <f>+Tabulka1224[[#This Row],[Předpokládané množství]]*H104</f>
        <v>0</v>
      </c>
      <c r="J104" s="65"/>
      <c r="K104" s="20">
        <v>1</v>
      </c>
      <c r="L104" s="20">
        <v>5</v>
      </c>
      <c r="M104" s="71">
        <v>1</v>
      </c>
      <c r="N104" s="71">
        <v>5</v>
      </c>
      <c r="O104" s="71"/>
      <c r="P104" s="72"/>
      <c r="Q104" s="69">
        <f>+Tabulka1224[[#This Row],[Počet ks nebo kg v balení na prodej]]-Tabulka1224[[#This Row],[Počet ks v balení (jen případě že se liší od údaje v sloupci L)]]</f>
        <v>0</v>
      </c>
      <c r="R104" s="69" t="b">
        <f>+IFERROR(Tabulka1224[[#This Row],[MJ počet ks/kg/bal]]=Tabulka1224[[#This Row],[Váha 1ks produktu (jen případě že se liší od údaje v sloupci N)]],"Rozdíl")</f>
        <v>1</v>
      </c>
      <c r="S104" s="70"/>
      <c r="T104" s="60"/>
    </row>
    <row r="105" spans="1:20" ht="35.1" customHeight="1" x14ac:dyDescent="0.25">
      <c r="A105" s="4" t="s">
        <v>436</v>
      </c>
      <c r="B105" s="29">
        <v>101</v>
      </c>
      <c r="C105" s="1" t="s">
        <v>600</v>
      </c>
      <c r="D105" s="8" t="s">
        <v>330</v>
      </c>
      <c r="E105" s="7">
        <v>3</v>
      </c>
      <c r="F105" s="5" t="s">
        <v>1</v>
      </c>
      <c r="G105" s="5">
        <v>150</v>
      </c>
      <c r="H105" s="60"/>
      <c r="I105" s="9">
        <f>+Tabulka1224[[#This Row],[Předpokládané množství]]*H105</f>
        <v>0</v>
      </c>
      <c r="J105" s="65"/>
      <c r="K105" s="20">
        <v>1</v>
      </c>
      <c r="L105" s="20">
        <v>3</v>
      </c>
      <c r="M105" s="71">
        <v>1</v>
      </c>
      <c r="N105" s="71">
        <v>3</v>
      </c>
      <c r="O105" s="71"/>
      <c r="P105" s="72"/>
      <c r="Q105" s="69">
        <f>+Tabulka1224[[#This Row],[Počet ks nebo kg v balení na prodej]]-Tabulka1224[[#This Row],[Počet ks v balení (jen případě že se liší od údaje v sloupci L)]]</f>
        <v>0</v>
      </c>
      <c r="R105" s="69" t="b">
        <f>+IFERROR(Tabulka1224[[#This Row],[MJ počet ks/kg/bal]]=Tabulka1224[[#This Row],[Váha 1ks produktu (jen případě že se liší od údaje v sloupci N)]],"Rozdíl")</f>
        <v>1</v>
      </c>
      <c r="S105" s="70"/>
      <c r="T105" s="60"/>
    </row>
    <row r="106" spans="1:20" ht="35.1" customHeight="1" x14ac:dyDescent="0.25">
      <c r="A106" s="4" t="s">
        <v>437</v>
      </c>
      <c r="B106" s="23">
        <v>102</v>
      </c>
      <c r="C106" s="1" t="s">
        <v>601</v>
      </c>
      <c r="D106" s="8" t="s">
        <v>99</v>
      </c>
      <c r="E106" s="7">
        <v>4.95</v>
      </c>
      <c r="F106" s="5" t="s">
        <v>1</v>
      </c>
      <c r="G106" s="5">
        <v>75</v>
      </c>
      <c r="H106" s="60"/>
      <c r="I106" s="9">
        <f>+Tabulka1224[[#This Row],[Předpokládané množství]]*H106</f>
        <v>0</v>
      </c>
      <c r="J106" s="65"/>
      <c r="K106" s="20">
        <v>1</v>
      </c>
      <c r="L106" s="20">
        <v>4.95</v>
      </c>
      <c r="M106" s="71">
        <v>1</v>
      </c>
      <c r="N106" s="71">
        <v>4.95</v>
      </c>
      <c r="O106" s="71"/>
      <c r="P106" s="72"/>
      <c r="Q106" s="69">
        <f>+Tabulka1224[[#This Row],[Počet ks nebo kg v balení na prodej]]-Tabulka1224[[#This Row],[Počet ks v balení (jen případě že se liší od údaje v sloupci L)]]</f>
        <v>0</v>
      </c>
      <c r="R106" s="69" t="b">
        <f>+IFERROR(Tabulka1224[[#This Row],[MJ počet ks/kg/bal]]=Tabulka1224[[#This Row],[Váha 1ks produktu (jen případě že se liší od údaje v sloupci N)]],"Rozdíl")</f>
        <v>1</v>
      </c>
      <c r="S106" s="70"/>
      <c r="T106" s="60"/>
    </row>
    <row r="107" spans="1:20" ht="35.1" customHeight="1" x14ac:dyDescent="0.25">
      <c r="A107" s="4" t="s">
        <v>438</v>
      </c>
      <c r="B107" s="23">
        <v>103</v>
      </c>
      <c r="C107" s="1" t="s">
        <v>182</v>
      </c>
      <c r="D107" s="8" t="s">
        <v>100</v>
      </c>
      <c r="E107" s="7">
        <v>3.5</v>
      </c>
      <c r="F107" s="5" t="s">
        <v>1</v>
      </c>
      <c r="G107" s="5">
        <v>750</v>
      </c>
      <c r="H107" s="59"/>
      <c r="I107" s="9">
        <f>+Tabulka1224[[#This Row],[Předpokládané množství]]*H107</f>
        <v>0</v>
      </c>
      <c r="J107" s="65"/>
      <c r="K107" s="20">
        <v>1</v>
      </c>
      <c r="L107" s="20">
        <v>3.5</v>
      </c>
      <c r="M107" s="71">
        <v>1</v>
      </c>
      <c r="N107" s="71">
        <v>3.5</v>
      </c>
      <c r="O107" s="71"/>
      <c r="P107" s="72"/>
      <c r="Q107" s="69">
        <f>+Tabulka1224[[#This Row],[Počet ks nebo kg v balení na prodej]]-Tabulka1224[[#This Row],[Počet ks v balení (jen případě že se liší od údaje v sloupci L)]]</f>
        <v>0</v>
      </c>
      <c r="R107" s="69" t="b">
        <f>+IFERROR(Tabulka1224[[#This Row],[MJ počet ks/kg/bal]]=Tabulka1224[[#This Row],[Váha 1ks produktu (jen případě že se liší od údaje v sloupci N)]],"Rozdíl")</f>
        <v>1</v>
      </c>
      <c r="S107" s="70"/>
      <c r="T107" s="60"/>
    </row>
    <row r="108" spans="1:20" ht="35.1" customHeight="1" x14ac:dyDescent="0.25">
      <c r="A108" s="4" t="s">
        <v>439</v>
      </c>
      <c r="B108" s="23">
        <v>104</v>
      </c>
      <c r="C108" s="1" t="s">
        <v>602</v>
      </c>
      <c r="D108" s="1" t="s">
        <v>212</v>
      </c>
      <c r="E108" s="7">
        <v>60</v>
      </c>
      <c r="F108" s="5" t="s">
        <v>10</v>
      </c>
      <c r="G108" s="5">
        <v>1500</v>
      </c>
      <c r="H108" s="60"/>
      <c r="I108" s="9">
        <f>+Tabulka1224[[#This Row],[Předpokládané množství]]*H108</f>
        <v>0</v>
      </c>
      <c r="J108" s="65"/>
      <c r="K108" s="20">
        <v>1</v>
      </c>
      <c r="L108" s="20">
        <v>60</v>
      </c>
      <c r="M108" s="71">
        <v>1</v>
      </c>
      <c r="N108" s="71">
        <v>60</v>
      </c>
      <c r="O108" s="71"/>
      <c r="P108" s="72"/>
      <c r="Q108" s="69">
        <f>+Tabulka1224[[#This Row],[Počet ks nebo kg v balení na prodej]]-Tabulka1224[[#This Row],[Počet ks v balení (jen případě že se liší od údaje v sloupci L)]]</f>
        <v>0</v>
      </c>
      <c r="R108" s="69" t="b">
        <f>+IFERROR(Tabulka1224[[#This Row],[MJ počet ks/kg/bal]]=Tabulka1224[[#This Row],[Váha 1ks produktu (jen případě že se liší od údaje v sloupci N)]],"Rozdíl")</f>
        <v>1</v>
      </c>
      <c r="S108" s="70"/>
      <c r="T108" s="60"/>
    </row>
    <row r="109" spans="1:20" ht="35.1" customHeight="1" x14ac:dyDescent="0.25">
      <c r="A109" s="4" t="s">
        <v>440</v>
      </c>
      <c r="B109" s="23">
        <v>105</v>
      </c>
      <c r="C109" s="1" t="s">
        <v>101</v>
      </c>
      <c r="D109" s="8" t="s">
        <v>102</v>
      </c>
      <c r="E109" s="7">
        <v>8</v>
      </c>
      <c r="F109" s="5" t="s">
        <v>1</v>
      </c>
      <c r="G109" s="5">
        <v>1500</v>
      </c>
      <c r="H109" s="60"/>
      <c r="I109" s="9">
        <f>+Tabulka1224[[#This Row],[Předpokládané množství]]*H109</f>
        <v>0</v>
      </c>
      <c r="J109" s="65"/>
      <c r="K109" s="20">
        <v>1</v>
      </c>
      <c r="L109" s="20">
        <v>8</v>
      </c>
      <c r="M109" s="71">
        <v>1</v>
      </c>
      <c r="N109" s="71">
        <v>8</v>
      </c>
      <c r="O109" s="71"/>
      <c r="P109" s="72"/>
      <c r="Q109" s="69">
        <f>+Tabulka1224[[#This Row],[Počet ks nebo kg v balení na prodej]]-Tabulka1224[[#This Row],[Počet ks v balení (jen případě že se liší od údaje v sloupci L)]]</f>
        <v>0</v>
      </c>
      <c r="R109" s="69" t="b">
        <f>+IFERROR(Tabulka1224[[#This Row],[MJ počet ks/kg/bal]]=Tabulka1224[[#This Row],[Váha 1ks produktu (jen případě že se liší od údaje v sloupci N)]],"Rozdíl")</f>
        <v>1</v>
      </c>
      <c r="S109" s="70"/>
      <c r="T109" s="60"/>
    </row>
    <row r="110" spans="1:20" ht="35.1" customHeight="1" x14ac:dyDescent="0.25">
      <c r="A110" s="4" t="s">
        <v>441</v>
      </c>
      <c r="B110" s="29">
        <v>106</v>
      </c>
      <c r="C110" s="1" t="s">
        <v>103</v>
      </c>
      <c r="D110" s="8" t="s">
        <v>104</v>
      </c>
      <c r="E110" s="7">
        <v>2.5</v>
      </c>
      <c r="F110" s="5" t="s">
        <v>1</v>
      </c>
      <c r="G110" s="5">
        <v>1500</v>
      </c>
      <c r="H110" s="59"/>
      <c r="I110" s="9">
        <f>+Tabulka1224[[#This Row],[Předpokládané množství]]*H110</f>
        <v>0</v>
      </c>
      <c r="J110" s="65"/>
      <c r="K110" s="20">
        <v>1</v>
      </c>
      <c r="L110" s="20">
        <v>2.5</v>
      </c>
      <c r="M110" s="71">
        <v>1</v>
      </c>
      <c r="N110" s="71">
        <v>2.5</v>
      </c>
      <c r="O110" s="71"/>
      <c r="P110" s="72"/>
      <c r="Q110" s="69">
        <f>+Tabulka1224[[#This Row],[Počet ks nebo kg v balení na prodej]]-Tabulka1224[[#This Row],[Počet ks v balení (jen případě že se liší od údaje v sloupci L)]]</f>
        <v>0</v>
      </c>
      <c r="R110" s="69" t="b">
        <f>+IFERROR(Tabulka1224[[#This Row],[MJ počet ks/kg/bal]]=Tabulka1224[[#This Row],[Váha 1ks produktu (jen případě že se liší od údaje v sloupci N)]],"Rozdíl")</f>
        <v>1</v>
      </c>
      <c r="S110" s="70"/>
      <c r="T110" s="60"/>
    </row>
    <row r="111" spans="1:20" ht="35.1" customHeight="1" x14ac:dyDescent="0.25">
      <c r="A111" s="4" t="s">
        <v>442</v>
      </c>
      <c r="B111" s="23">
        <v>107</v>
      </c>
      <c r="C111" s="1" t="s">
        <v>245</v>
      </c>
      <c r="D111" s="8" t="s">
        <v>246</v>
      </c>
      <c r="E111" s="7">
        <v>3</v>
      </c>
      <c r="F111" s="5" t="s">
        <v>1</v>
      </c>
      <c r="G111" s="5">
        <v>1500</v>
      </c>
      <c r="H111" s="60"/>
      <c r="I111" s="9">
        <f>+Tabulka1224[[#This Row],[Předpokládané množství]]*H111</f>
        <v>0</v>
      </c>
      <c r="J111" s="65"/>
      <c r="K111" s="20">
        <v>1</v>
      </c>
      <c r="L111" s="20">
        <v>3</v>
      </c>
      <c r="M111" s="71">
        <v>1</v>
      </c>
      <c r="N111" s="71">
        <v>3</v>
      </c>
      <c r="O111" s="71"/>
      <c r="P111" s="72"/>
      <c r="Q111" s="69">
        <f>+Tabulka1224[[#This Row],[Počet ks nebo kg v balení na prodej]]-Tabulka1224[[#This Row],[Počet ks v balení (jen případě že se liší od údaje v sloupci L)]]</f>
        <v>0</v>
      </c>
      <c r="R111" s="69" t="b">
        <f>+IFERROR(Tabulka1224[[#This Row],[MJ počet ks/kg/bal]]=Tabulka1224[[#This Row],[Váha 1ks produktu (jen případě že se liší od údaje v sloupci N)]],"Rozdíl")</f>
        <v>1</v>
      </c>
      <c r="S111" s="70"/>
      <c r="T111" s="60"/>
    </row>
    <row r="112" spans="1:20" ht="35.1" customHeight="1" x14ac:dyDescent="0.25">
      <c r="A112" s="4" t="s">
        <v>443</v>
      </c>
      <c r="B112" s="23">
        <v>108</v>
      </c>
      <c r="C112" s="1" t="s">
        <v>239</v>
      </c>
      <c r="D112" s="1" t="s">
        <v>211</v>
      </c>
      <c r="E112" s="7">
        <v>40</v>
      </c>
      <c r="F112" s="5" t="s">
        <v>10</v>
      </c>
      <c r="G112" s="5">
        <v>150</v>
      </c>
      <c r="H112" s="60"/>
      <c r="I112" s="9">
        <f>+Tabulka1224[[#This Row],[Předpokládané množství]]*H112</f>
        <v>0</v>
      </c>
      <c r="J112" s="65"/>
      <c r="K112" s="20">
        <v>1</v>
      </c>
      <c r="L112" s="20">
        <v>40</v>
      </c>
      <c r="M112" s="71">
        <v>1</v>
      </c>
      <c r="N112" s="71">
        <v>40</v>
      </c>
      <c r="O112" s="71"/>
      <c r="P112" s="72"/>
      <c r="Q112" s="69">
        <f>+Tabulka1224[[#This Row],[Počet ks nebo kg v balení na prodej]]-Tabulka1224[[#This Row],[Počet ks v balení (jen případě že se liší od údaje v sloupci L)]]</f>
        <v>0</v>
      </c>
      <c r="R112" s="69" t="b">
        <f>+IFERROR(Tabulka1224[[#This Row],[MJ počet ks/kg/bal]]=Tabulka1224[[#This Row],[Váha 1ks produktu (jen případě že se liší od údaje v sloupci N)]],"Rozdíl")</f>
        <v>1</v>
      </c>
      <c r="S112" s="70"/>
      <c r="T112" s="60"/>
    </row>
    <row r="113" spans="1:20" ht="35.1" customHeight="1" x14ac:dyDescent="0.25">
      <c r="A113" s="4" t="s">
        <v>444</v>
      </c>
      <c r="B113" s="23">
        <v>109</v>
      </c>
      <c r="C113" s="1" t="s">
        <v>603</v>
      </c>
      <c r="D113" s="8" t="s">
        <v>329</v>
      </c>
      <c r="E113" s="7">
        <v>35</v>
      </c>
      <c r="F113" s="5" t="s">
        <v>10</v>
      </c>
      <c r="G113" s="5">
        <v>750</v>
      </c>
      <c r="H113" s="59"/>
      <c r="I113" s="9">
        <f>+Tabulka1224[[#This Row],[Předpokládané množství]]*H113</f>
        <v>0</v>
      </c>
      <c r="J113" s="65"/>
      <c r="K113" s="20">
        <v>1</v>
      </c>
      <c r="L113" s="20">
        <v>35</v>
      </c>
      <c r="M113" s="71">
        <v>1</v>
      </c>
      <c r="N113" s="71">
        <v>35</v>
      </c>
      <c r="O113" s="71"/>
      <c r="P113" s="72"/>
      <c r="Q113" s="69">
        <f>+Tabulka1224[[#This Row],[Počet ks nebo kg v balení na prodej]]-Tabulka1224[[#This Row],[Počet ks v balení (jen případě že se liší od údaje v sloupci L)]]</f>
        <v>0</v>
      </c>
      <c r="R113" s="69" t="b">
        <f>+IFERROR(Tabulka1224[[#This Row],[MJ počet ks/kg/bal]]=Tabulka1224[[#This Row],[Váha 1ks produktu (jen případě že se liší od údaje v sloupci N)]],"Rozdíl")</f>
        <v>1</v>
      </c>
      <c r="S113" s="70"/>
      <c r="T113" s="60"/>
    </row>
    <row r="114" spans="1:20" ht="35.1" customHeight="1" x14ac:dyDescent="0.25">
      <c r="A114" s="4" t="s">
        <v>445</v>
      </c>
      <c r="B114" s="23">
        <v>110</v>
      </c>
      <c r="C114" s="1" t="s">
        <v>604</v>
      </c>
      <c r="D114" s="10" t="s">
        <v>238</v>
      </c>
      <c r="E114" s="7">
        <v>50</v>
      </c>
      <c r="F114" s="5" t="s">
        <v>10</v>
      </c>
      <c r="G114" s="5">
        <v>750</v>
      </c>
      <c r="H114" s="60"/>
      <c r="I114" s="9">
        <f>+Tabulka1224[[#This Row],[Předpokládané množství]]*H114</f>
        <v>0</v>
      </c>
      <c r="J114" s="65"/>
      <c r="K114" s="20">
        <v>1</v>
      </c>
      <c r="L114" s="20">
        <v>50</v>
      </c>
      <c r="M114" s="71">
        <v>1</v>
      </c>
      <c r="N114" s="71">
        <v>50</v>
      </c>
      <c r="O114" s="71"/>
      <c r="P114" s="72"/>
      <c r="Q114" s="69">
        <f>+Tabulka1224[[#This Row],[Počet ks nebo kg v balení na prodej]]-Tabulka1224[[#This Row],[Počet ks v balení (jen případě že se liší od údaje v sloupci L)]]</f>
        <v>0</v>
      </c>
      <c r="R114" s="69" t="b">
        <f>+IFERROR(Tabulka1224[[#This Row],[MJ počet ks/kg/bal]]=Tabulka1224[[#This Row],[Váha 1ks produktu (jen případě že se liší od údaje v sloupci N)]],"Rozdíl")</f>
        <v>1</v>
      </c>
      <c r="S114" s="70"/>
      <c r="T114" s="60"/>
    </row>
    <row r="115" spans="1:20" ht="35.1" customHeight="1" x14ac:dyDescent="0.25">
      <c r="A115" s="4" t="s">
        <v>446</v>
      </c>
      <c r="B115" s="29">
        <v>111</v>
      </c>
      <c r="C115" s="1" t="s">
        <v>605</v>
      </c>
      <c r="D115" s="10" t="s">
        <v>238</v>
      </c>
      <c r="E115" s="7">
        <v>50</v>
      </c>
      <c r="F115" s="5" t="s">
        <v>10</v>
      </c>
      <c r="G115" s="5">
        <v>750</v>
      </c>
      <c r="H115" s="60"/>
      <c r="I115" s="9">
        <f>+Tabulka1224[[#This Row],[Předpokládané množství]]*H115</f>
        <v>0</v>
      </c>
      <c r="J115" s="65"/>
      <c r="K115" s="20">
        <v>1</v>
      </c>
      <c r="L115" s="20">
        <v>50</v>
      </c>
      <c r="M115" s="71">
        <v>1</v>
      </c>
      <c r="N115" s="71">
        <v>50</v>
      </c>
      <c r="O115" s="71"/>
      <c r="P115" s="72"/>
      <c r="Q115" s="69">
        <f>+Tabulka1224[[#This Row],[Počet ks nebo kg v balení na prodej]]-Tabulka1224[[#This Row],[Počet ks v balení (jen případě že se liší od údaje v sloupci L)]]</f>
        <v>0</v>
      </c>
      <c r="R115" s="69" t="b">
        <f>+IFERROR(Tabulka1224[[#This Row],[MJ počet ks/kg/bal]]=Tabulka1224[[#This Row],[Váha 1ks produktu (jen případě že se liší od údaje v sloupci N)]],"Rozdíl")</f>
        <v>1</v>
      </c>
      <c r="S115" s="70"/>
      <c r="T115" s="60"/>
    </row>
    <row r="116" spans="1:20" ht="35.1" customHeight="1" x14ac:dyDescent="0.25">
      <c r="A116" s="4" t="s">
        <v>447</v>
      </c>
      <c r="B116" s="23">
        <v>112</v>
      </c>
      <c r="C116" s="1" t="s">
        <v>606</v>
      </c>
      <c r="D116" s="10" t="s">
        <v>240</v>
      </c>
      <c r="E116" s="7">
        <v>30</v>
      </c>
      <c r="F116" s="5" t="s">
        <v>10</v>
      </c>
      <c r="G116" s="5">
        <v>750</v>
      </c>
      <c r="H116" s="59"/>
      <c r="I116" s="9">
        <f>+Tabulka1224[[#This Row],[Předpokládané množství]]*H116</f>
        <v>0</v>
      </c>
      <c r="J116" s="65"/>
      <c r="K116" s="20">
        <v>1</v>
      </c>
      <c r="L116" s="20">
        <v>30</v>
      </c>
      <c r="M116" s="71">
        <v>1</v>
      </c>
      <c r="N116" s="71">
        <v>30</v>
      </c>
      <c r="O116" s="71"/>
      <c r="P116" s="72"/>
      <c r="Q116" s="69">
        <f>+Tabulka1224[[#This Row],[Počet ks nebo kg v balení na prodej]]-Tabulka1224[[#This Row],[Počet ks v balení (jen případě že se liší od údaje v sloupci L)]]</f>
        <v>0</v>
      </c>
      <c r="R116" s="69" t="b">
        <f>+IFERROR(Tabulka1224[[#This Row],[MJ počet ks/kg/bal]]=Tabulka1224[[#This Row],[Váha 1ks produktu (jen případě že se liší od údaje v sloupci N)]],"Rozdíl")</f>
        <v>1</v>
      </c>
      <c r="S116" s="70"/>
      <c r="T116" s="60"/>
    </row>
    <row r="117" spans="1:20" ht="35.1" customHeight="1" x14ac:dyDescent="0.25">
      <c r="A117" s="4" t="s">
        <v>448</v>
      </c>
      <c r="B117" s="23">
        <v>113</v>
      </c>
      <c r="C117" s="1" t="s">
        <v>607</v>
      </c>
      <c r="D117" s="8" t="s">
        <v>282</v>
      </c>
      <c r="E117" s="7">
        <v>60</v>
      </c>
      <c r="F117" s="5" t="s">
        <v>10</v>
      </c>
      <c r="G117" s="5">
        <v>750</v>
      </c>
      <c r="H117" s="60"/>
      <c r="I117" s="9">
        <f>+Tabulka1224[[#This Row],[Předpokládané množství]]*H117</f>
        <v>0</v>
      </c>
      <c r="J117" s="65"/>
      <c r="K117" s="20">
        <v>1</v>
      </c>
      <c r="L117" s="20">
        <v>60</v>
      </c>
      <c r="M117" s="71">
        <v>1</v>
      </c>
      <c r="N117" s="71">
        <v>60</v>
      </c>
      <c r="O117" s="71"/>
      <c r="P117" s="72"/>
      <c r="Q117" s="69">
        <f>+Tabulka1224[[#This Row],[Počet ks nebo kg v balení na prodej]]-Tabulka1224[[#This Row],[Počet ks v balení (jen případě že se liší od údaje v sloupci L)]]</f>
        <v>0</v>
      </c>
      <c r="R117" s="69" t="b">
        <f>+IFERROR(Tabulka1224[[#This Row],[MJ počet ks/kg/bal]]=Tabulka1224[[#This Row],[Váha 1ks produktu (jen případě že se liší od údaje v sloupci N)]],"Rozdíl")</f>
        <v>1</v>
      </c>
      <c r="S117" s="70"/>
      <c r="T117" s="60"/>
    </row>
    <row r="118" spans="1:20" ht="35.1" customHeight="1" x14ac:dyDescent="0.25">
      <c r="A118" s="4" t="s">
        <v>449</v>
      </c>
      <c r="B118" s="23">
        <v>114</v>
      </c>
      <c r="C118" s="1" t="s">
        <v>608</v>
      </c>
      <c r="D118" s="10" t="s">
        <v>216</v>
      </c>
      <c r="E118" s="7">
        <v>24</v>
      </c>
      <c r="F118" s="5" t="s">
        <v>10</v>
      </c>
      <c r="G118" s="5">
        <v>750</v>
      </c>
      <c r="H118" s="60"/>
      <c r="I118" s="9">
        <f>+Tabulka1224[[#This Row],[Předpokládané množství]]*H118</f>
        <v>0</v>
      </c>
      <c r="J118" s="65"/>
      <c r="K118" s="20">
        <v>1</v>
      </c>
      <c r="L118" s="20">
        <v>24</v>
      </c>
      <c r="M118" s="71">
        <v>1</v>
      </c>
      <c r="N118" s="71">
        <v>24</v>
      </c>
      <c r="O118" s="71"/>
      <c r="P118" s="72"/>
      <c r="Q118" s="69">
        <f>+Tabulka1224[[#This Row],[Počet ks nebo kg v balení na prodej]]-Tabulka1224[[#This Row],[Počet ks v balení (jen případě že se liší od údaje v sloupci L)]]</f>
        <v>0</v>
      </c>
      <c r="R118" s="69" t="b">
        <f>+IFERROR(Tabulka1224[[#This Row],[MJ počet ks/kg/bal]]=Tabulka1224[[#This Row],[Váha 1ks produktu (jen případě že se liší od údaje v sloupci N)]],"Rozdíl")</f>
        <v>1</v>
      </c>
      <c r="S118" s="70"/>
      <c r="T118" s="60"/>
    </row>
    <row r="119" spans="1:20" ht="35.1" customHeight="1" x14ac:dyDescent="0.25">
      <c r="A119" s="4" t="s">
        <v>450</v>
      </c>
      <c r="B119" s="23">
        <v>115</v>
      </c>
      <c r="C119" s="1" t="s">
        <v>609</v>
      </c>
      <c r="D119" s="8" t="s">
        <v>107</v>
      </c>
      <c r="E119" s="7">
        <v>60</v>
      </c>
      <c r="F119" s="5" t="s">
        <v>10</v>
      </c>
      <c r="G119" s="5">
        <v>750</v>
      </c>
      <c r="H119" s="59"/>
      <c r="I119" s="9">
        <f>+Tabulka1224[[#This Row],[Předpokládané množství]]*H119</f>
        <v>0</v>
      </c>
      <c r="J119" s="65"/>
      <c r="K119" s="20">
        <v>1</v>
      </c>
      <c r="L119" s="20">
        <v>60</v>
      </c>
      <c r="M119" s="71">
        <v>1</v>
      </c>
      <c r="N119" s="71">
        <v>60</v>
      </c>
      <c r="O119" s="71"/>
      <c r="P119" s="72"/>
      <c r="Q119" s="69">
        <f>+Tabulka1224[[#This Row],[Počet ks nebo kg v balení na prodej]]-Tabulka1224[[#This Row],[Počet ks v balení (jen případě že se liší od údaje v sloupci L)]]</f>
        <v>0</v>
      </c>
      <c r="R119" s="69" t="b">
        <f>+IFERROR(Tabulka1224[[#This Row],[MJ počet ks/kg/bal]]=Tabulka1224[[#This Row],[Váha 1ks produktu (jen případě že se liší od údaje v sloupci N)]],"Rozdíl")</f>
        <v>1</v>
      </c>
      <c r="S119" s="70"/>
      <c r="T119" s="60"/>
    </row>
    <row r="120" spans="1:20" ht="35.1" customHeight="1" x14ac:dyDescent="0.25">
      <c r="A120" s="4" t="s">
        <v>451</v>
      </c>
      <c r="B120" s="29">
        <v>116</v>
      </c>
      <c r="C120" s="1" t="s">
        <v>610</v>
      </c>
      <c r="D120" s="8" t="s">
        <v>306</v>
      </c>
      <c r="E120" s="7">
        <v>50</v>
      </c>
      <c r="F120" s="5" t="s">
        <v>10</v>
      </c>
      <c r="G120" s="5">
        <v>75</v>
      </c>
      <c r="H120" s="60"/>
      <c r="I120" s="9">
        <f>+Tabulka1224[[#This Row],[Předpokládané množství]]*H120</f>
        <v>0</v>
      </c>
      <c r="J120" s="65"/>
      <c r="K120" s="20">
        <v>1</v>
      </c>
      <c r="L120" s="20">
        <v>50</v>
      </c>
      <c r="M120" s="71">
        <v>1</v>
      </c>
      <c r="N120" s="71">
        <v>50</v>
      </c>
      <c r="O120" s="71"/>
      <c r="P120" s="72"/>
      <c r="Q120" s="69">
        <f>+Tabulka1224[[#This Row],[Počet ks nebo kg v balení na prodej]]-Tabulka1224[[#This Row],[Počet ks v balení (jen případě že se liší od údaje v sloupci L)]]</f>
        <v>0</v>
      </c>
      <c r="R120" s="69" t="b">
        <f>+IFERROR(Tabulka1224[[#This Row],[MJ počet ks/kg/bal]]=Tabulka1224[[#This Row],[Váha 1ks produktu (jen případě že se liší od údaje v sloupci N)]],"Rozdíl")</f>
        <v>1</v>
      </c>
      <c r="S120" s="70"/>
      <c r="T120" s="60"/>
    </row>
    <row r="121" spans="1:20" ht="35.1" customHeight="1" x14ac:dyDescent="0.25">
      <c r="A121" s="4" t="s">
        <v>452</v>
      </c>
      <c r="B121" s="23">
        <v>117</v>
      </c>
      <c r="C121" s="1" t="s">
        <v>611</v>
      </c>
      <c r="D121" s="8" t="s">
        <v>109</v>
      </c>
      <c r="E121" s="7">
        <v>40</v>
      </c>
      <c r="F121" s="5" t="s">
        <v>10</v>
      </c>
      <c r="G121" s="5">
        <v>75</v>
      </c>
      <c r="H121" s="60"/>
      <c r="I121" s="9">
        <f>+Tabulka1224[[#This Row],[Předpokládané množství]]*H121</f>
        <v>0</v>
      </c>
      <c r="J121" s="65"/>
      <c r="K121" s="20">
        <v>1</v>
      </c>
      <c r="L121" s="20">
        <v>40</v>
      </c>
      <c r="M121" s="71">
        <v>1</v>
      </c>
      <c r="N121" s="71">
        <v>40</v>
      </c>
      <c r="O121" s="71"/>
      <c r="P121" s="72"/>
      <c r="Q121" s="69">
        <f>+Tabulka1224[[#This Row],[Počet ks nebo kg v balení na prodej]]-Tabulka1224[[#This Row],[Počet ks v balení (jen případě že se liší od údaje v sloupci L)]]</f>
        <v>0</v>
      </c>
      <c r="R121" s="69" t="b">
        <f>+IFERROR(Tabulka1224[[#This Row],[MJ počet ks/kg/bal]]=Tabulka1224[[#This Row],[Váha 1ks produktu (jen případě že se liší od údaje v sloupci N)]],"Rozdíl")</f>
        <v>1</v>
      </c>
      <c r="S121" s="70"/>
      <c r="T121" s="60"/>
    </row>
    <row r="122" spans="1:20" ht="35.1" customHeight="1" x14ac:dyDescent="0.25">
      <c r="A122" s="4" t="s">
        <v>453</v>
      </c>
      <c r="B122" s="23">
        <v>118</v>
      </c>
      <c r="C122" s="1" t="s">
        <v>612</v>
      </c>
      <c r="D122" s="8" t="s">
        <v>108</v>
      </c>
      <c r="E122" s="7">
        <v>60</v>
      </c>
      <c r="F122" s="5" t="s">
        <v>10</v>
      </c>
      <c r="G122" s="5">
        <v>225</v>
      </c>
      <c r="H122" s="59"/>
      <c r="I122" s="9">
        <f>+Tabulka1224[[#This Row],[Předpokládané množství]]*H122</f>
        <v>0</v>
      </c>
      <c r="J122" s="65"/>
      <c r="K122" s="20">
        <v>1</v>
      </c>
      <c r="L122" s="20">
        <v>60</v>
      </c>
      <c r="M122" s="71">
        <v>1</v>
      </c>
      <c r="N122" s="71">
        <v>60</v>
      </c>
      <c r="O122" s="71"/>
      <c r="P122" s="72"/>
      <c r="Q122" s="69">
        <f>+Tabulka1224[[#This Row],[Počet ks nebo kg v balení na prodej]]-Tabulka1224[[#This Row],[Počet ks v balení (jen případě že se liší od údaje v sloupci L)]]</f>
        <v>0</v>
      </c>
      <c r="R122" s="69" t="b">
        <f>+IFERROR(Tabulka1224[[#This Row],[MJ počet ks/kg/bal]]=Tabulka1224[[#This Row],[Váha 1ks produktu (jen případě že se liší od údaje v sloupci N)]],"Rozdíl")</f>
        <v>1</v>
      </c>
      <c r="S122" s="70"/>
      <c r="T122" s="60"/>
    </row>
    <row r="123" spans="1:20" ht="35.1" customHeight="1" x14ac:dyDescent="0.25">
      <c r="A123" s="4" t="s">
        <v>454</v>
      </c>
      <c r="B123" s="23">
        <v>119</v>
      </c>
      <c r="C123" s="1" t="s">
        <v>183</v>
      </c>
      <c r="D123" s="8" t="s">
        <v>313</v>
      </c>
      <c r="E123" s="7">
        <v>100</v>
      </c>
      <c r="F123" s="5" t="s">
        <v>10</v>
      </c>
      <c r="G123" s="5">
        <v>225</v>
      </c>
      <c r="H123" s="60"/>
      <c r="I123" s="9">
        <f>+Tabulka1224[[#This Row],[Předpokládané množství]]*H123</f>
        <v>0</v>
      </c>
      <c r="J123" s="65"/>
      <c r="K123" s="20">
        <v>1</v>
      </c>
      <c r="L123" s="20">
        <v>100</v>
      </c>
      <c r="M123" s="71">
        <v>1</v>
      </c>
      <c r="N123" s="71">
        <v>100</v>
      </c>
      <c r="O123" s="71"/>
      <c r="P123" s="72"/>
      <c r="Q123" s="69">
        <f>+Tabulka1224[[#This Row],[Počet ks nebo kg v balení na prodej]]-Tabulka1224[[#This Row],[Počet ks v balení (jen případě že se liší od údaje v sloupci L)]]</f>
        <v>0</v>
      </c>
      <c r="R123" s="69" t="b">
        <f>+IFERROR(Tabulka1224[[#This Row],[MJ počet ks/kg/bal]]=Tabulka1224[[#This Row],[Váha 1ks produktu (jen případě že se liší od údaje v sloupci N)]],"Rozdíl")</f>
        <v>1</v>
      </c>
      <c r="S123" s="70"/>
      <c r="T123" s="60"/>
    </row>
    <row r="124" spans="1:20" ht="35.1" customHeight="1" x14ac:dyDescent="0.25">
      <c r="A124" s="4" t="s">
        <v>455</v>
      </c>
      <c r="B124" s="23">
        <v>120</v>
      </c>
      <c r="C124" s="1" t="s">
        <v>110</v>
      </c>
      <c r="D124" s="8" t="s">
        <v>111</v>
      </c>
      <c r="E124" s="7">
        <v>48</v>
      </c>
      <c r="F124" s="5" t="s">
        <v>10</v>
      </c>
      <c r="G124" s="5">
        <v>75</v>
      </c>
      <c r="H124" s="60"/>
      <c r="I124" s="9">
        <f>+Tabulka1224[[#This Row],[Předpokládané množství]]*H124</f>
        <v>0</v>
      </c>
      <c r="J124" s="65"/>
      <c r="K124" s="20">
        <v>1</v>
      </c>
      <c r="L124" s="20">
        <v>48</v>
      </c>
      <c r="M124" s="71">
        <v>1</v>
      </c>
      <c r="N124" s="71">
        <v>48</v>
      </c>
      <c r="O124" s="71"/>
      <c r="P124" s="72"/>
      <c r="Q124" s="69">
        <f>+Tabulka1224[[#This Row],[Počet ks nebo kg v balení na prodej]]-Tabulka1224[[#This Row],[Počet ks v balení (jen případě že se liší od údaje v sloupci L)]]</f>
        <v>0</v>
      </c>
      <c r="R124" s="69" t="b">
        <f>+IFERROR(Tabulka1224[[#This Row],[MJ počet ks/kg/bal]]=Tabulka1224[[#This Row],[Váha 1ks produktu (jen případě že se liší od údaje v sloupci N)]],"Rozdíl")</f>
        <v>1</v>
      </c>
      <c r="S124" s="70"/>
      <c r="T124" s="60"/>
    </row>
    <row r="125" spans="1:20" ht="35.1" customHeight="1" x14ac:dyDescent="0.25">
      <c r="A125" s="4" t="s">
        <v>456</v>
      </c>
      <c r="B125" s="29">
        <v>121</v>
      </c>
      <c r="C125" s="1" t="s">
        <v>278</v>
      </c>
      <c r="D125" s="8" t="s">
        <v>279</v>
      </c>
      <c r="E125" s="7">
        <v>120</v>
      </c>
      <c r="F125" s="5" t="s">
        <v>10</v>
      </c>
      <c r="G125" s="5">
        <v>750</v>
      </c>
      <c r="H125" s="59"/>
      <c r="I125" s="9">
        <f>+Tabulka1224[[#This Row],[Předpokládané množství]]*H125</f>
        <v>0</v>
      </c>
      <c r="J125" s="65"/>
      <c r="K125" s="20">
        <v>1</v>
      </c>
      <c r="L125" s="20">
        <v>120</v>
      </c>
      <c r="M125" s="71">
        <v>1</v>
      </c>
      <c r="N125" s="71">
        <v>120</v>
      </c>
      <c r="O125" s="71"/>
      <c r="P125" s="72"/>
      <c r="Q125" s="69">
        <f>+Tabulka1224[[#This Row],[Počet ks nebo kg v balení na prodej]]-Tabulka1224[[#This Row],[Počet ks v balení (jen případě že se liší od údaje v sloupci L)]]</f>
        <v>0</v>
      </c>
      <c r="R125" s="69" t="b">
        <f>+IFERROR(Tabulka1224[[#This Row],[MJ počet ks/kg/bal]]=Tabulka1224[[#This Row],[Váha 1ks produktu (jen případě že se liší od údaje v sloupci N)]],"Rozdíl")</f>
        <v>1</v>
      </c>
      <c r="S125" s="70"/>
      <c r="T125" s="60"/>
    </row>
    <row r="126" spans="1:20" ht="35.1" customHeight="1" x14ac:dyDescent="0.25">
      <c r="A126" s="4" t="s">
        <v>457</v>
      </c>
      <c r="B126" s="23">
        <v>122</v>
      </c>
      <c r="C126" s="1" t="s">
        <v>112</v>
      </c>
      <c r="D126" s="8" t="s">
        <v>232</v>
      </c>
      <c r="E126" s="7">
        <v>120</v>
      </c>
      <c r="F126" s="5" t="s">
        <v>10</v>
      </c>
      <c r="G126" s="5">
        <v>750</v>
      </c>
      <c r="H126" s="60"/>
      <c r="I126" s="9">
        <f>+Tabulka1224[[#This Row],[Předpokládané množství]]*H126</f>
        <v>0</v>
      </c>
      <c r="J126" s="65"/>
      <c r="K126" s="20">
        <v>1</v>
      </c>
      <c r="L126" s="20">
        <v>120</v>
      </c>
      <c r="M126" s="71">
        <v>1</v>
      </c>
      <c r="N126" s="71">
        <v>120</v>
      </c>
      <c r="O126" s="71"/>
      <c r="P126" s="72"/>
      <c r="Q126" s="69">
        <f>+Tabulka1224[[#This Row],[Počet ks nebo kg v balení na prodej]]-Tabulka1224[[#This Row],[Počet ks v balení (jen případě že se liší od údaje v sloupci L)]]</f>
        <v>0</v>
      </c>
      <c r="R126" s="69" t="b">
        <f>+IFERROR(Tabulka1224[[#This Row],[MJ počet ks/kg/bal]]=Tabulka1224[[#This Row],[Váha 1ks produktu (jen případě že se liší od údaje v sloupci N)]],"Rozdíl")</f>
        <v>1</v>
      </c>
      <c r="S126" s="70"/>
      <c r="T126" s="60"/>
    </row>
    <row r="127" spans="1:20" ht="35.1" customHeight="1" x14ac:dyDescent="0.25">
      <c r="B127" s="23">
        <v>123</v>
      </c>
      <c r="C127" s="44" t="s">
        <v>641</v>
      </c>
      <c r="D127" s="45" t="s">
        <v>642</v>
      </c>
      <c r="E127" s="46">
        <v>92</v>
      </c>
      <c r="F127" s="47" t="s">
        <v>10</v>
      </c>
      <c r="G127" s="47">
        <v>500</v>
      </c>
      <c r="H127" s="60"/>
      <c r="I127" s="48">
        <f>+Tabulka1224[[#This Row],[Předpokládané množství]]*H127</f>
        <v>0</v>
      </c>
      <c r="J127" s="61"/>
      <c r="K127" s="46">
        <v>1</v>
      </c>
      <c r="L127" s="46">
        <v>92</v>
      </c>
      <c r="M127" s="74">
        <v>1</v>
      </c>
      <c r="N127" s="74">
        <v>92</v>
      </c>
      <c r="O127" s="74"/>
      <c r="P127" s="75"/>
      <c r="Q127" s="69">
        <f>+Tabulka1224[[#This Row],[Počet ks nebo kg v balení na prodej]]-Tabulka1224[[#This Row],[Počet ks v balení (jen případě že se liší od údaje v sloupci L)]]</f>
        <v>0</v>
      </c>
      <c r="R127" s="69" t="b">
        <f>+IFERROR(Tabulka1224[[#This Row],[MJ počet ks/kg/bal]]=Tabulka1224[[#This Row],[Váha 1ks produktu (jen případě že se liší od údaje v sloupci N)]],"Rozdíl")</f>
        <v>1</v>
      </c>
      <c r="S127" s="70"/>
      <c r="T127" s="60"/>
    </row>
    <row r="128" spans="1:20" ht="35.1" customHeight="1" x14ac:dyDescent="0.25">
      <c r="A128" s="4" t="s">
        <v>458</v>
      </c>
      <c r="B128" s="23">
        <v>124</v>
      </c>
      <c r="C128" s="1" t="s">
        <v>293</v>
      </c>
      <c r="D128" s="8" t="s">
        <v>294</v>
      </c>
      <c r="E128" s="7">
        <v>40</v>
      </c>
      <c r="F128" s="5" t="s">
        <v>10</v>
      </c>
      <c r="G128" s="5">
        <v>750</v>
      </c>
      <c r="H128" s="59"/>
      <c r="I128" s="9">
        <f>+Tabulka1224[[#This Row],[Předpokládané množství]]*H128</f>
        <v>0</v>
      </c>
      <c r="J128" s="65"/>
      <c r="K128" s="20">
        <v>1</v>
      </c>
      <c r="L128" s="20">
        <v>40</v>
      </c>
      <c r="M128" s="71">
        <v>1</v>
      </c>
      <c r="N128" s="71">
        <v>40</v>
      </c>
      <c r="O128" s="71"/>
      <c r="P128" s="72"/>
      <c r="Q128" s="69">
        <f>+Tabulka1224[[#This Row],[Počet ks nebo kg v balení na prodej]]-Tabulka1224[[#This Row],[Počet ks v balení (jen případě že se liší od údaje v sloupci L)]]</f>
        <v>0</v>
      </c>
      <c r="R128" s="69" t="b">
        <f>+IFERROR(Tabulka1224[[#This Row],[MJ počet ks/kg/bal]]=Tabulka1224[[#This Row],[Váha 1ks produktu (jen případě že se liší od údaje v sloupci N)]],"Rozdíl")</f>
        <v>1</v>
      </c>
      <c r="S128" s="70"/>
      <c r="T128" s="60"/>
    </row>
    <row r="129" spans="1:20" ht="35.1" customHeight="1" x14ac:dyDescent="0.25">
      <c r="A129" s="4" t="s">
        <v>459</v>
      </c>
      <c r="B129" s="23">
        <v>125</v>
      </c>
      <c r="C129" s="1" t="s">
        <v>295</v>
      </c>
      <c r="D129" s="8" t="s">
        <v>294</v>
      </c>
      <c r="E129" s="7">
        <v>40</v>
      </c>
      <c r="F129" s="5" t="s">
        <v>10</v>
      </c>
      <c r="G129" s="5">
        <v>750</v>
      </c>
      <c r="H129" s="60"/>
      <c r="I129" s="9">
        <f>+Tabulka1224[[#This Row],[Předpokládané množství]]*H129</f>
        <v>0</v>
      </c>
      <c r="J129" s="65"/>
      <c r="K129" s="20">
        <v>1</v>
      </c>
      <c r="L129" s="20">
        <v>40</v>
      </c>
      <c r="M129" s="71">
        <v>1</v>
      </c>
      <c r="N129" s="71">
        <v>40</v>
      </c>
      <c r="O129" s="71"/>
      <c r="P129" s="72"/>
      <c r="Q129" s="69">
        <f>+Tabulka1224[[#This Row],[Počet ks nebo kg v balení na prodej]]-Tabulka1224[[#This Row],[Počet ks v balení (jen případě že se liší od údaje v sloupci L)]]</f>
        <v>0</v>
      </c>
      <c r="R129" s="69" t="b">
        <f>+IFERROR(Tabulka1224[[#This Row],[MJ počet ks/kg/bal]]=Tabulka1224[[#This Row],[Váha 1ks produktu (jen případě že se liší od údaje v sloupci N)]],"Rozdíl")</f>
        <v>1</v>
      </c>
      <c r="S129" s="70"/>
      <c r="T129" s="60"/>
    </row>
    <row r="130" spans="1:20" ht="35.1" customHeight="1" x14ac:dyDescent="0.25">
      <c r="A130" s="4" t="s">
        <v>460</v>
      </c>
      <c r="B130" s="29">
        <v>126</v>
      </c>
      <c r="C130" s="1" t="s">
        <v>307</v>
      </c>
      <c r="D130" s="8" t="s">
        <v>308</v>
      </c>
      <c r="E130" s="7">
        <v>24</v>
      </c>
      <c r="F130" s="5" t="s">
        <v>10</v>
      </c>
      <c r="G130" s="5">
        <v>750</v>
      </c>
      <c r="H130" s="60"/>
      <c r="I130" s="9">
        <f>+Tabulka1224[[#This Row],[Předpokládané množství]]*H130</f>
        <v>0</v>
      </c>
      <c r="J130" s="65"/>
      <c r="K130" s="20">
        <v>1</v>
      </c>
      <c r="L130" s="20">
        <v>24</v>
      </c>
      <c r="M130" s="71">
        <v>1</v>
      </c>
      <c r="N130" s="71">
        <v>24</v>
      </c>
      <c r="O130" s="71"/>
      <c r="P130" s="72"/>
      <c r="Q130" s="69">
        <f>+Tabulka1224[[#This Row],[Počet ks nebo kg v balení na prodej]]-Tabulka1224[[#This Row],[Počet ks v balení (jen případě že se liší od údaje v sloupci L)]]</f>
        <v>0</v>
      </c>
      <c r="R130" s="69" t="b">
        <f>+IFERROR(Tabulka1224[[#This Row],[MJ počet ks/kg/bal]]=Tabulka1224[[#This Row],[Váha 1ks produktu (jen případě že se liší od údaje v sloupci N)]],"Rozdíl")</f>
        <v>1</v>
      </c>
      <c r="S130" s="70"/>
      <c r="T130" s="60"/>
    </row>
    <row r="131" spans="1:20" ht="35.1" customHeight="1" x14ac:dyDescent="0.25">
      <c r="A131" s="4" t="s">
        <v>461</v>
      </c>
      <c r="B131" s="23">
        <v>127</v>
      </c>
      <c r="C131" s="1" t="s">
        <v>113</v>
      </c>
      <c r="D131" s="8" t="s">
        <v>114</v>
      </c>
      <c r="E131" s="7">
        <v>90</v>
      </c>
      <c r="F131" s="5" t="s">
        <v>10</v>
      </c>
      <c r="G131" s="5">
        <v>750</v>
      </c>
      <c r="H131" s="59"/>
      <c r="I131" s="9">
        <f>+Tabulka1224[[#This Row],[Předpokládané množství]]*H131</f>
        <v>0</v>
      </c>
      <c r="J131" s="65"/>
      <c r="K131" s="20">
        <v>1</v>
      </c>
      <c r="L131" s="20">
        <v>90</v>
      </c>
      <c r="M131" s="71">
        <v>1</v>
      </c>
      <c r="N131" s="71">
        <v>90</v>
      </c>
      <c r="O131" s="71"/>
      <c r="P131" s="72"/>
      <c r="Q131" s="69">
        <f>+Tabulka1224[[#This Row],[Počet ks nebo kg v balení na prodej]]-Tabulka1224[[#This Row],[Počet ks v balení (jen případě že se liší od údaje v sloupci L)]]</f>
        <v>0</v>
      </c>
      <c r="R131" s="69" t="b">
        <f>+IFERROR(Tabulka1224[[#This Row],[MJ počet ks/kg/bal]]=Tabulka1224[[#This Row],[Váha 1ks produktu (jen případě že se liší od údaje v sloupci N)]],"Rozdíl")</f>
        <v>1</v>
      </c>
      <c r="S131" s="70"/>
      <c r="T131" s="60"/>
    </row>
    <row r="132" spans="1:20" ht="35.1" customHeight="1" x14ac:dyDescent="0.25">
      <c r="A132" s="4" t="s">
        <v>462</v>
      </c>
      <c r="B132" s="23">
        <v>128</v>
      </c>
      <c r="C132" s="11" t="s">
        <v>613</v>
      </c>
      <c r="D132" s="8" t="s">
        <v>309</v>
      </c>
      <c r="E132" s="7">
        <v>90</v>
      </c>
      <c r="F132" s="5" t="s">
        <v>10</v>
      </c>
      <c r="G132" s="5">
        <v>375</v>
      </c>
      <c r="H132" s="60"/>
      <c r="I132" s="9">
        <f>+Tabulka1224[[#This Row],[Předpokládané množství]]*H132</f>
        <v>0</v>
      </c>
      <c r="J132" s="65"/>
      <c r="K132" s="20">
        <v>1</v>
      </c>
      <c r="L132" s="20">
        <v>90</v>
      </c>
      <c r="M132" s="71">
        <v>1</v>
      </c>
      <c r="N132" s="71">
        <v>90</v>
      </c>
      <c r="O132" s="71"/>
      <c r="P132" s="72"/>
      <c r="Q132" s="69">
        <f>+Tabulka1224[[#This Row],[Počet ks nebo kg v balení na prodej]]-Tabulka1224[[#This Row],[Počet ks v balení (jen případě že se liší od údaje v sloupci L)]]</f>
        <v>0</v>
      </c>
      <c r="R132" s="69" t="b">
        <f>+IFERROR(Tabulka1224[[#This Row],[MJ počet ks/kg/bal]]=Tabulka1224[[#This Row],[Váha 1ks produktu (jen případě že se liší od údaje v sloupci N)]],"Rozdíl")</f>
        <v>1</v>
      </c>
      <c r="S132" s="70"/>
      <c r="T132" s="60"/>
    </row>
    <row r="133" spans="1:20" ht="35.1" customHeight="1" x14ac:dyDescent="0.25">
      <c r="A133" s="4" t="s">
        <v>463</v>
      </c>
      <c r="B133" s="23">
        <v>129</v>
      </c>
      <c r="C133" s="1" t="s">
        <v>115</v>
      </c>
      <c r="D133" s="8" t="s">
        <v>324</v>
      </c>
      <c r="E133" s="7">
        <v>160</v>
      </c>
      <c r="F133" s="5" t="s">
        <v>10</v>
      </c>
      <c r="G133" s="5">
        <v>375</v>
      </c>
      <c r="H133" s="60"/>
      <c r="I133" s="9">
        <f>+Tabulka1224[[#This Row],[Předpokládané množství]]*H133</f>
        <v>0</v>
      </c>
      <c r="J133" s="65"/>
      <c r="K133" s="20">
        <v>1</v>
      </c>
      <c r="L133" s="20">
        <v>160</v>
      </c>
      <c r="M133" s="71">
        <v>1</v>
      </c>
      <c r="N133" s="71">
        <v>160</v>
      </c>
      <c r="O133" s="71"/>
      <c r="P133" s="72"/>
      <c r="Q133" s="69">
        <f>+Tabulka1224[[#This Row],[Počet ks nebo kg v balení na prodej]]-Tabulka1224[[#This Row],[Počet ks v balení (jen případě že se liší od údaje v sloupci L)]]</f>
        <v>0</v>
      </c>
      <c r="R133" s="69" t="b">
        <f>+IFERROR(Tabulka1224[[#This Row],[MJ počet ks/kg/bal]]=Tabulka1224[[#This Row],[Váha 1ks produktu (jen případě že se liší od údaje v sloupci N)]],"Rozdíl")</f>
        <v>1</v>
      </c>
      <c r="S133" s="70"/>
      <c r="T133" s="60"/>
    </row>
    <row r="134" spans="1:20" ht="35.1" customHeight="1" x14ac:dyDescent="0.25">
      <c r="A134" s="4" t="s">
        <v>464</v>
      </c>
      <c r="B134" s="23">
        <v>130</v>
      </c>
      <c r="C134" s="1" t="s">
        <v>302</v>
      </c>
      <c r="D134" s="8" t="s">
        <v>303</v>
      </c>
      <c r="E134" s="7">
        <v>100</v>
      </c>
      <c r="F134" s="5" t="s">
        <v>10</v>
      </c>
      <c r="G134" s="5">
        <v>375</v>
      </c>
      <c r="H134" s="59"/>
      <c r="I134" s="9">
        <f>+Tabulka1224[[#This Row],[Předpokládané množství]]*H134</f>
        <v>0</v>
      </c>
      <c r="J134" s="65"/>
      <c r="K134" s="20">
        <v>1</v>
      </c>
      <c r="L134" s="20">
        <v>100</v>
      </c>
      <c r="M134" s="71">
        <v>1</v>
      </c>
      <c r="N134" s="71">
        <v>100</v>
      </c>
      <c r="O134" s="71"/>
      <c r="P134" s="72"/>
      <c r="Q134" s="69">
        <f>+Tabulka1224[[#This Row],[Počet ks nebo kg v balení na prodej]]-Tabulka1224[[#This Row],[Počet ks v balení (jen případě že se liší od údaje v sloupci L)]]</f>
        <v>0</v>
      </c>
      <c r="R134" s="69" t="b">
        <f>+IFERROR(Tabulka1224[[#This Row],[MJ počet ks/kg/bal]]=Tabulka1224[[#This Row],[Váha 1ks produktu (jen případě že se liší od údaje v sloupci N)]],"Rozdíl")</f>
        <v>1</v>
      </c>
      <c r="S134" s="70"/>
      <c r="T134" s="60"/>
    </row>
    <row r="135" spans="1:20" ht="35.1" customHeight="1" x14ac:dyDescent="0.25">
      <c r="A135" s="4" t="s">
        <v>465</v>
      </c>
      <c r="B135" s="29">
        <v>131</v>
      </c>
      <c r="C135" s="1" t="s">
        <v>116</v>
      </c>
      <c r="D135" s="8" t="s">
        <v>243</v>
      </c>
      <c r="E135" s="7">
        <v>105</v>
      </c>
      <c r="F135" s="5" t="s">
        <v>10</v>
      </c>
      <c r="G135" s="5">
        <v>375</v>
      </c>
      <c r="H135" s="60"/>
      <c r="I135" s="9">
        <f>+Tabulka1224[[#This Row],[Předpokládané množství]]*H135</f>
        <v>0</v>
      </c>
      <c r="J135" s="65"/>
      <c r="K135" s="20">
        <v>1</v>
      </c>
      <c r="L135" s="20">
        <v>105</v>
      </c>
      <c r="M135" s="71">
        <v>1</v>
      </c>
      <c r="N135" s="71">
        <v>105</v>
      </c>
      <c r="O135" s="71"/>
      <c r="P135" s="72"/>
      <c r="Q135" s="69">
        <f>+Tabulka1224[[#This Row],[Počet ks nebo kg v balení na prodej]]-Tabulka1224[[#This Row],[Počet ks v balení (jen případě že se liší od údaje v sloupci L)]]</f>
        <v>0</v>
      </c>
      <c r="R135" s="69" t="b">
        <f>+IFERROR(Tabulka1224[[#This Row],[MJ počet ks/kg/bal]]=Tabulka1224[[#This Row],[Váha 1ks produktu (jen případě že se liší od údaje v sloupci N)]],"Rozdíl")</f>
        <v>1</v>
      </c>
      <c r="S135" s="70"/>
      <c r="T135" s="60"/>
    </row>
    <row r="136" spans="1:20" ht="35.1" customHeight="1" x14ac:dyDescent="0.25">
      <c r="A136" s="4" t="s">
        <v>466</v>
      </c>
      <c r="B136" s="23">
        <v>132</v>
      </c>
      <c r="C136" s="1" t="s">
        <v>274</v>
      </c>
      <c r="D136" s="8" t="s">
        <v>275</v>
      </c>
      <c r="E136" s="7">
        <v>225</v>
      </c>
      <c r="F136" s="5" t="s">
        <v>10</v>
      </c>
      <c r="G136" s="5">
        <v>375</v>
      </c>
      <c r="H136" s="60"/>
      <c r="I136" s="9">
        <f>+Tabulka1224[[#This Row],[Předpokládané množství]]*H136</f>
        <v>0</v>
      </c>
      <c r="J136" s="65"/>
      <c r="K136" s="20">
        <v>1</v>
      </c>
      <c r="L136" s="20">
        <v>225</v>
      </c>
      <c r="M136" s="71">
        <v>1</v>
      </c>
      <c r="N136" s="71">
        <v>225</v>
      </c>
      <c r="O136" s="71"/>
      <c r="P136" s="72"/>
      <c r="Q136" s="69">
        <f>+Tabulka1224[[#This Row],[Počet ks nebo kg v balení na prodej]]-Tabulka1224[[#This Row],[Počet ks v balení (jen případě že se liší od údaje v sloupci L)]]</f>
        <v>0</v>
      </c>
      <c r="R136" s="69" t="b">
        <f>+IFERROR(Tabulka1224[[#This Row],[MJ počet ks/kg/bal]]=Tabulka1224[[#This Row],[Váha 1ks produktu (jen případě že se liší od údaje v sloupci N)]],"Rozdíl")</f>
        <v>1</v>
      </c>
      <c r="S136" s="70"/>
      <c r="T136" s="60"/>
    </row>
    <row r="137" spans="1:20" ht="35.1" customHeight="1" x14ac:dyDescent="0.25">
      <c r="A137" s="4" t="s">
        <v>467</v>
      </c>
      <c r="B137" s="23">
        <v>133</v>
      </c>
      <c r="C137" s="1" t="s">
        <v>288</v>
      </c>
      <c r="D137" s="8" t="s">
        <v>310</v>
      </c>
      <c r="E137" s="7">
        <v>125</v>
      </c>
      <c r="F137" s="5" t="s">
        <v>10</v>
      </c>
      <c r="G137" s="5">
        <v>375</v>
      </c>
      <c r="H137" s="59"/>
      <c r="I137" s="9">
        <f>+Tabulka1224[[#This Row],[Předpokládané množství]]*H137</f>
        <v>0</v>
      </c>
      <c r="J137" s="65"/>
      <c r="K137" s="20">
        <v>1</v>
      </c>
      <c r="L137" s="20">
        <v>125</v>
      </c>
      <c r="M137" s="71">
        <v>1</v>
      </c>
      <c r="N137" s="71">
        <v>125</v>
      </c>
      <c r="O137" s="71"/>
      <c r="P137" s="72"/>
      <c r="Q137" s="69">
        <f>+Tabulka1224[[#This Row],[Počet ks nebo kg v balení na prodej]]-Tabulka1224[[#This Row],[Počet ks v balení (jen případě že se liší od údaje v sloupci L)]]</f>
        <v>0</v>
      </c>
      <c r="R137" s="69" t="b">
        <f>+IFERROR(Tabulka1224[[#This Row],[MJ počet ks/kg/bal]]=Tabulka1224[[#This Row],[Váha 1ks produktu (jen případě že se liší od údaje v sloupci N)]],"Rozdíl")</f>
        <v>1</v>
      </c>
      <c r="S137" s="70"/>
      <c r="T137" s="60"/>
    </row>
    <row r="138" spans="1:20" ht="35.1" customHeight="1" x14ac:dyDescent="0.25">
      <c r="A138" s="4" t="s">
        <v>468</v>
      </c>
      <c r="B138" s="23">
        <v>134</v>
      </c>
      <c r="C138" s="1" t="s">
        <v>289</v>
      </c>
      <c r="D138" s="8" t="s">
        <v>311</v>
      </c>
      <c r="E138" s="7">
        <v>125</v>
      </c>
      <c r="F138" s="5" t="s">
        <v>10</v>
      </c>
      <c r="G138" s="5">
        <v>375</v>
      </c>
      <c r="H138" s="60"/>
      <c r="I138" s="9">
        <f>+Tabulka1224[[#This Row],[Předpokládané množství]]*H138</f>
        <v>0</v>
      </c>
      <c r="J138" s="65"/>
      <c r="K138" s="20">
        <v>1</v>
      </c>
      <c r="L138" s="20">
        <v>125</v>
      </c>
      <c r="M138" s="71">
        <v>1</v>
      </c>
      <c r="N138" s="71">
        <v>125</v>
      </c>
      <c r="O138" s="71"/>
      <c r="P138" s="72"/>
      <c r="Q138" s="69">
        <f>+Tabulka1224[[#This Row],[Počet ks nebo kg v balení na prodej]]-Tabulka1224[[#This Row],[Počet ks v balení (jen případě že se liší od údaje v sloupci L)]]</f>
        <v>0</v>
      </c>
      <c r="R138" s="69" t="b">
        <f>+IFERROR(Tabulka1224[[#This Row],[MJ počet ks/kg/bal]]=Tabulka1224[[#This Row],[Váha 1ks produktu (jen případě že se liší od údaje v sloupci N)]],"Rozdíl")</f>
        <v>1</v>
      </c>
      <c r="S138" s="70"/>
      <c r="T138" s="60"/>
    </row>
    <row r="139" spans="1:20" ht="35.1" customHeight="1" x14ac:dyDescent="0.25">
      <c r="A139" s="4" t="s">
        <v>469</v>
      </c>
      <c r="B139" s="23">
        <v>135</v>
      </c>
      <c r="C139" s="1" t="s">
        <v>290</v>
      </c>
      <c r="D139" s="8" t="s">
        <v>312</v>
      </c>
      <c r="E139" s="7">
        <v>125</v>
      </c>
      <c r="F139" s="5" t="s">
        <v>10</v>
      </c>
      <c r="G139" s="5">
        <v>375</v>
      </c>
      <c r="H139" s="60"/>
      <c r="I139" s="9">
        <f>+Tabulka1224[[#This Row],[Předpokládané množství]]*H139</f>
        <v>0</v>
      </c>
      <c r="J139" s="65"/>
      <c r="K139" s="20">
        <v>1</v>
      </c>
      <c r="L139" s="20">
        <v>125</v>
      </c>
      <c r="M139" s="71">
        <v>1</v>
      </c>
      <c r="N139" s="71">
        <v>125</v>
      </c>
      <c r="O139" s="71"/>
      <c r="P139" s="72"/>
      <c r="Q139" s="69">
        <f>+Tabulka1224[[#This Row],[Počet ks nebo kg v balení na prodej]]-Tabulka1224[[#This Row],[Počet ks v balení (jen případě že se liší od údaje v sloupci L)]]</f>
        <v>0</v>
      </c>
      <c r="R139" s="69" t="b">
        <f>+IFERROR(Tabulka1224[[#This Row],[MJ počet ks/kg/bal]]=Tabulka1224[[#This Row],[Váha 1ks produktu (jen případě že se liší od údaje v sloupci N)]],"Rozdíl")</f>
        <v>1</v>
      </c>
      <c r="S139" s="70"/>
      <c r="T139" s="60"/>
    </row>
    <row r="140" spans="1:20" ht="35.1" customHeight="1" x14ac:dyDescent="0.25">
      <c r="A140" s="4" t="s">
        <v>470</v>
      </c>
      <c r="B140" s="29">
        <v>136</v>
      </c>
      <c r="C140" s="1" t="s">
        <v>286</v>
      </c>
      <c r="D140" s="8" t="s">
        <v>287</v>
      </c>
      <c r="E140" s="7">
        <v>125</v>
      </c>
      <c r="F140" s="5" t="s">
        <v>10</v>
      </c>
      <c r="G140" s="5">
        <v>375</v>
      </c>
      <c r="H140" s="59"/>
      <c r="I140" s="9">
        <f>+Tabulka1224[[#This Row],[Předpokládané množství]]*H140</f>
        <v>0</v>
      </c>
      <c r="J140" s="65"/>
      <c r="K140" s="20">
        <v>1</v>
      </c>
      <c r="L140" s="20">
        <v>125</v>
      </c>
      <c r="M140" s="71">
        <v>1</v>
      </c>
      <c r="N140" s="71">
        <v>125</v>
      </c>
      <c r="O140" s="71"/>
      <c r="P140" s="72"/>
      <c r="Q140" s="69">
        <f>+Tabulka1224[[#This Row],[Počet ks nebo kg v balení na prodej]]-Tabulka1224[[#This Row],[Počet ks v balení (jen případě že se liší od údaje v sloupci L)]]</f>
        <v>0</v>
      </c>
      <c r="R140" s="69" t="b">
        <f>+IFERROR(Tabulka1224[[#This Row],[MJ počet ks/kg/bal]]=Tabulka1224[[#This Row],[Váha 1ks produktu (jen případě že se liší od údaje v sloupci N)]],"Rozdíl")</f>
        <v>1</v>
      </c>
      <c r="S140" s="70"/>
      <c r="T140" s="60"/>
    </row>
    <row r="141" spans="1:20" ht="35.1" customHeight="1" x14ac:dyDescent="0.25">
      <c r="A141" s="4" t="s">
        <v>471</v>
      </c>
      <c r="B141" s="23">
        <v>137</v>
      </c>
      <c r="C141" s="1" t="s">
        <v>304</v>
      </c>
      <c r="D141" s="8" t="s">
        <v>305</v>
      </c>
      <c r="E141" s="7">
        <v>54</v>
      </c>
      <c r="F141" s="5" t="s">
        <v>10</v>
      </c>
      <c r="G141" s="5">
        <v>375</v>
      </c>
      <c r="H141" s="60"/>
      <c r="I141" s="9">
        <f>+Tabulka1224[[#This Row],[Předpokládané množství]]*H141</f>
        <v>0</v>
      </c>
      <c r="J141" s="65"/>
      <c r="K141" s="20">
        <v>1</v>
      </c>
      <c r="L141" s="20">
        <v>54</v>
      </c>
      <c r="M141" s="71">
        <v>1</v>
      </c>
      <c r="N141" s="71">
        <v>54</v>
      </c>
      <c r="O141" s="71"/>
      <c r="P141" s="72"/>
      <c r="Q141" s="69">
        <f>+Tabulka1224[[#This Row],[Počet ks nebo kg v balení na prodej]]-Tabulka1224[[#This Row],[Počet ks v balení (jen případě že se liší od údaje v sloupci L)]]</f>
        <v>0</v>
      </c>
      <c r="R141" s="69" t="b">
        <f>+IFERROR(Tabulka1224[[#This Row],[MJ počet ks/kg/bal]]=Tabulka1224[[#This Row],[Váha 1ks produktu (jen případě že se liší od údaje v sloupci N)]],"Rozdíl")</f>
        <v>1</v>
      </c>
      <c r="S141" s="70"/>
      <c r="T141" s="60"/>
    </row>
    <row r="142" spans="1:20" ht="35.1" customHeight="1" x14ac:dyDescent="0.25">
      <c r="A142" s="4" t="s">
        <v>472</v>
      </c>
      <c r="B142" s="23">
        <v>138</v>
      </c>
      <c r="C142" s="1" t="s">
        <v>117</v>
      </c>
      <c r="D142" s="8" t="s">
        <v>335</v>
      </c>
      <c r="E142" s="7">
        <v>36</v>
      </c>
      <c r="F142" s="5" t="s">
        <v>10</v>
      </c>
      <c r="G142" s="5">
        <v>150</v>
      </c>
      <c r="H142" s="60"/>
      <c r="I142" s="9">
        <f>+Tabulka1224[[#This Row],[Předpokládané množství]]*H142</f>
        <v>0</v>
      </c>
      <c r="J142" s="65"/>
      <c r="K142" s="20">
        <v>1</v>
      </c>
      <c r="L142" s="20">
        <v>36</v>
      </c>
      <c r="M142" s="71">
        <v>1</v>
      </c>
      <c r="N142" s="71">
        <v>36</v>
      </c>
      <c r="O142" s="71"/>
      <c r="P142" s="72"/>
      <c r="Q142" s="69">
        <f>+Tabulka1224[[#This Row],[Počet ks nebo kg v balení na prodej]]-Tabulka1224[[#This Row],[Počet ks v balení (jen případě že se liší od údaje v sloupci L)]]</f>
        <v>0</v>
      </c>
      <c r="R142" s="69" t="b">
        <f>+IFERROR(Tabulka1224[[#This Row],[MJ počet ks/kg/bal]]=Tabulka1224[[#This Row],[Váha 1ks produktu (jen případě že se liší od údaje v sloupci N)]],"Rozdíl")</f>
        <v>1</v>
      </c>
      <c r="S142" s="70"/>
      <c r="T142" s="60"/>
    </row>
    <row r="143" spans="1:20" ht="35.1" customHeight="1" x14ac:dyDescent="0.25">
      <c r="A143" s="4" t="s">
        <v>473</v>
      </c>
      <c r="B143" s="23">
        <v>139</v>
      </c>
      <c r="C143" s="1" t="s">
        <v>292</v>
      </c>
      <c r="D143" s="8" t="s">
        <v>291</v>
      </c>
      <c r="E143" s="7">
        <v>68</v>
      </c>
      <c r="F143" s="5" t="s">
        <v>10</v>
      </c>
      <c r="G143" s="5">
        <v>150</v>
      </c>
      <c r="H143" s="59"/>
      <c r="I143" s="9">
        <f>+Tabulka1224[[#This Row],[Předpokládané množství]]*H143</f>
        <v>0</v>
      </c>
      <c r="J143" s="65"/>
      <c r="K143" s="20">
        <v>1</v>
      </c>
      <c r="L143" s="20">
        <v>68</v>
      </c>
      <c r="M143" s="71">
        <v>1</v>
      </c>
      <c r="N143" s="71">
        <v>68</v>
      </c>
      <c r="O143" s="71"/>
      <c r="P143" s="72"/>
      <c r="Q143" s="69">
        <f>+Tabulka1224[[#This Row],[Počet ks nebo kg v balení na prodej]]-Tabulka1224[[#This Row],[Počet ks v balení (jen případě že se liší od údaje v sloupci L)]]</f>
        <v>0</v>
      </c>
      <c r="R143" s="69" t="b">
        <f>+IFERROR(Tabulka1224[[#This Row],[MJ počet ks/kg/bal]]=Tabulka1224[[#This Row],[Váha 1ks produktu (jen případě že se liší od údaje v sloupci N)]],"Rozdíl")</f>
        <v>1</v>
      </c>
      <c r="S143" s="70"/>
      <c r="T143" s="60"/>
    </row>
    <row r="144" spans="1:20" ht="35.1" customHeight="1" x14ac:dyDescent="0.25">
      <c r="A144" s="4" t="s">
        <v>474</v>
      </c>
      <c r="B144" s="23">
        <v>140</v>
      </c>
      <c r="C144" s="1" t="s">
        <v>614</v>
      </c>
      <c r="D144" s="8" t="s">
        <v>285</v>
      </c>
      <c r="E144" s="7">
        <v>48</v>
      </c>
      <c r="F144" s="5" t="s">
        <v>10</v>
      </c>
      <c r="G144" s="5">
        <v>150</v>
      </c>
      <c r="H144" s="60"/>
      <c r="I144" s="9">
        <f>+Tabulka1224[[#This Row],[Předpokládané množství]]*H144</f>
        <v>0</v>
      </c>
      <c r="J144" s="65"/>
      <c r="K144" s="20">
        <v>1</v>
      </c>
      <c r="L144" s="20">
        <v>48</v>
      </c>
      <c r="M144" s="71">
        <v>1</v>
      </c>
      <c r="N144" s="71">
        <v>48</v>
      </c>
      <c r="O144" s="71"/>
      <c r="P144" s="72"/>
      <c r="Q144" s="69">
        <f>+Tabulka1224[[#This Row],[Počet ks nebo kg v balení na prodej]]-Tabulka1224[[#This Row],[Počet ks v balení (jen případě že se liší od údaje v sloupci L)]]</f>
        <v>0</v>
      </c>
      <c r="R144" s="69" t="b">
        <f>+IFERROR(Tabulka1224[[#This Row],[MJ počet ks/kg/bal]]=Tabulka1224[[#This Row],[Váha 1ks produktu (jen případě že se liší od údaje v sloupci N)]],"Rozdíl")</f>
        <v>1</v>
      </c>
      <c r="S144" s="70"/>
      <c r="T144" s="60"/>
    </row>
    <row r="145" spans="1:20" ht="35.1" customHeight="1" x14ac:dyDescent="0.25">
      <c r="A145" s="4" t="s">
        <v>475</v>
      </c>
      <c r="B145" s="29">
        <v>141</v>
      </c>
      <c r="C145" s="1" t="s">
        <v>283</v>
      </c>
      <c r="D145" s="8" t="s">
        <v>284</v>
      </c>
      <c r="E145" s="7">
        <v>35</v>
      </c>
      <c r="F145" s="5" t="s">
        <v>10</v>
      </c>
      <c r="G145" s="5">
        <v>75</v>
      </c>
      <c r="H145" s="60"/>
      <c r="I145" s="9">
        <f>+Tabulka1224[[#This Row],[Předpokládané množství]]*H145</f>
        <v>0</v>
      </c>
      <c r="J145" s="65"/>
      <c r="K145" s="20">
        <v>1</v>
      </c>
      <c r="L145" s="20">
        <v>35</v>
      </c>
      <c r="M145" s="71">
        <v>1</v>
      </c>
      <c r="N145" s="71">
        <v>35</v>
      </c>
      <c r="O145" s="71"/>
      <c r="P145" s="72"/>
      <c r="Q145" s="69">
        <f>+Tabulka1224[[#This Row],[Počet ks nebo kg v balení na prodej]]-Tabulka1224[[#This Row],[Počet ks v balení (jen případě že se liší od údaje v sloupci L)]]</f>
        <v>0</v>
      </c>
      <c r="R145" s="69" t="b">
        <f>+IFERROR(Tabulka1224[[#This Row],[MJ počet ks/kg/bal]]=Tabulka1224[[#This Row],[Váha 1ks produktu (jen případě že se liší od údaje v sloupci N)]],"Rozdíl")</f>
        <v>1</v>
      </c>
      <c r="S145" s="70"/>
      <c r="T145" s="60"/>
    </row>
    <row r="146" spans="1:20" ht="35.1" customHeight="1" x14ac:dyDescent="0.25">
      <c r="A146" s="4" t="s">
        <v>476</v>
      </c>
      <c r="B146" s="23">
        <v>142</v>
      </c>
      <c r="C146" s="1" t="s">
        <v>280</v>
      </c>
      <c r="D146" s="8" t="s">
        <v>281</v>
      </c>
      <c r="E146" s="7">
        <v>70</v>
      </c>
      <c r="F146" s="5" t="s">
        <v>10</v>
      </c>
      <c r="G146" s="5">
        <v>375</v>
      </c>
      <c r="H146" s="59"/>
      <c r="I146" s="9">
        <f>+Tabulka1224[[#This Row],[Předpokládané množství]]*H146</f>
        <v>0</v>
      </c>
      <c r="J146" s="65"/>
      <c r="K146" s="20">
        <v>1</v>
      </c>
      <c r="L146" s="20">
        <v>70</v>
      </c>
      <c r="M146" s="71">
        <v>1</v>
      </c>
      <c r="N146" s="71">
        <v>70</v>
      </c>
      <c r="O146" s="71"/>
      <c r="P146" s="72"/>
      <c r="Q146" s="69">
        <f>+Tabulka1224[[#This Row],[Počet ks nebo kg v balení na prodej]]-Tabulka1224[[#This Row],[Počet ks v balení (jen případě že se liší od údaje v sloupci L)]]</f>
        <v>0</v>
      </c>
      <c r="R146" s="69" t="b">
        <f>+IFERROR(Tabulka1224[[#This Row],[MJ počet ks/kg/bal]]=Tabulka1224[[#This Row],[Váha 1ks produktu (jen případě že se liší od údaje v sloupci N)]],"Rozdíl")</f>
        <v>1</v>
      </c>
      <c r="S146" s="70"/>
      <c r="T146" s="60"/>
    </row>
    <row r="147" spans="1:20" ht="35.1" customHeight="1" x14ac:dyDescent="0.25">
      <c r="A147" s="4" t="s">
        <v>477</v>
      </c>
      <c r="B147" s="23">
        <v>143</v>
      </c>
      <c r="C147" s="1" t="s">
        <v>271</v>
      </c>
      <c r="D147" s="8" t="s">
        <v>272</v>
      </c>
      <c r="E147" s="7">
        <v>24</v>
      </c>
      <c r="F147" s="5" t="s">
        <v>10</v>
      </c>
      <c r="G147" s="5">
        <v>150</v>
      </c>
      <c r="H147" s="60"/>
      <c r="I147" s="9">
        <f>+Tabulka1224[[#This Row],[Předpokládané množství]]*H147</f>
        <v>0</v>
      </c>
      <c r="J147" s="65"/>
      <c r="K147" s="20">
        <v>1</v>
      </c>
      <c r="L147" s="20">
        <v>24</v>
      </c>
      <c r="M147" s="71">
        <v>1</v>
      </c>
      <c r="N147" s="71">
        <v>24</v>
      </c>
      <c r="O147" s="71"/>
      <c r="P147" s="72"/>
      <c r="Q147" s="69">
        <f>+Tabulka1224[[#This Row],[Počet ks nebo kg v balení na prodej]]-Tabulka1224[[#This Row],[Počet ks v balení (jen případě že se liší od údaje v sloupci L)]]</f>
        <v>0</v>
      </c>
      <c r="R147" s="69" t="b">
        <f>+IFERROR(Tabulka1224[[#This Row],[MJ počet ks/kg/bal]]=Tabulka1224[[#This Row],[Váha 1ks produktu (jen případě že se liší od údaje v sloupci N)]],"Rozdíl")</f>
        <v>1</v>
      </c>
      <c r="S147" s="70"/>
      <c r="T147" s="60"/>
    </row>
    <row r="148" spans="1:20" ht="35.1" customHeight="1" x14ac:dyDescent="0.25">
      <c r="A148" s="4" t="s">
        <v>478</v>
      </c>
      <c r="B148" s="23">
        <v>144</v>
      </c>
      <c r="C148" s="1" t="s">
        <v>273</v>
      </c>
      <c r="D148" s="8" t="s">
        <v>272</v>
      </c>
      <c r="E148" s="7">
        <v>24</v>
      </c>
      <c r="F148" s="5" t="s">
        <v>10</v>
      </c>
      <c r="G148" s="5">
        <v>75</v>
      </c>
      <c r="H148" s="60"/>
      <c r="I148" s="9">
        <f>+Tabulka1224[[#This Row],[Předpokládané množství]]*H148</f>
        <v>0</v>
      </c>
      <c r="J148" s="65"/>
      <c r="K148" s="20">
        <v>1</v>
      </c>
      <c r="L148" s="20">
        <v>24</v>
      </c>
      <c r="M148" s="71">
        <v>1</v>
      </c>
      <c r="N148" s="71">
        <v>24</v>
      </c>
      <c r="O148" s="71"/>
      <c r="P148" s="72"/>
      <c r="Q148" s="69">
        <f>+Tabulka1224[[#This Row],[Počet ks nebo kg v balení na prodej]]-Tabulka1224[[#This Row],[Počet ks v balení (jen případě že se liší od údaje v sloupci L)]]</f>
        <v>0</v>
      </c>
      <c r="R148" s="69" t="b">
        <f>+IFERROR(Tabulka1224[[#This Row],[MJ počet ks/kg/bal]]=Tabulka1224[[#This Row],[Váha 1ks produktu (jen případě že se liší od údaje v sloupci N)]],"Rozdíl")</f>
        <v>1</v>
      </c>
      <c r="S148" s="70"/>
      <c r="T148" s="60"/>
    </row>
    <row r="149" spans="1:20" ht="35.1" customHeight="1" x14ac:dyDescent="0.25">
      <c r="A149" s="4" t="s">
        <v>479</v>
      </c>
      <c r="B149" s="23">
        <v>145</v>
      </c>
      <c r="C149" s="1" t="s">
        <v>194</v>
      </c>
      <c r="D149" s="8" t="s">
        <v>105</v>
      </c>
      <c r="E149" s="7">
        <v>4</v>
      </c>
      <c r="F149" s="5" t="s">
        <v>10</v>
      </c>
      <c r="G149" s="5">
        <v>75</v>
      </c>
      <c r="H149" s="59"/>
      <c r="I149" s="9">
        <f>+Tabulka1224[[#This Row],[Předpokládané množství]]*H149</f>
        <v>0</v>
      </c>
      <c r="J149" s="65"/>
      <c r="K149" s="20">
        <v>1</v>
      </c>
      <c r="L149" s="20">
        <v>4</v>
      </c>
      <c r="M149" s="71">
        <v>1</v>
      </c>
      <c r="N149" s="71">
        <v>4</v>
      </c>
      <c r="O149" s="71"/>
      <c r="P149" s="72"/>
      <c r="Q149" s="69">
        <f>+Tabulka1224[[#This Row],[Počet ks nebo kg v balení na prodej]]-Tabulka1224[[#This Row],[Počet ks v balení (jen případě že se liší od údaje v sloupci L)]]</f>
        <v>0</v>
      </c>
      <c r="R149" s="69" t="b">
        <f>+IFERROR(Tabulka1224[[#This Row],[MJ počet ks/kg/bal]]=Tabulka1224[[#This Row],[Váha 1ks produktu (jen případě že se liší od údaje v sloupci N)]],"Rozdíl")</f>
        <v>1</v>
      </c>
      <c r="S149" s="70"/>
      <c r="T149" s="60"/>
    </row>
    <row r="150" spans="1:20" ht="35.1" customHeight="1" x14ac:dyDescent="0.25">
      <c r="A150" s="4" t="s">
        <v>480</v>
      </c>
      <c r="B150" s="29">
        <v>146</v>
      </c>
      <c r="C150" s="1" t="s">
        <v>615</v>
      </c>
      <c r="D150" s="8" t="s">
        <v>106</v>
      </c>
      <c r="E150" s="7">
        <v>9</v>
      </c>
      <c r="F150" s="5" t="s">
        <v>10</v>
      </c>
      <c r="G150" s="5">
        <v>75</v>
      </c>
      <c r="H150" s="60"/>
      <c r="I150" s="9">
        <f>+Tabulka1224[[#This Row],[Předpokládané množství]]*H150</f>
        <v>0</v>
      </c>
      <c r="J150" s="65"/>
      <c r="K150" s="20">
        <v>1</v>
      </c>
      <c r="L150" s="20">
        <v>9</v>
      </c>
      <c r="M150" s="71">
        <v>1</v>
      </c>
      <c r="N150" s="71">
        <v>9</v>
      </c>
      <c r="O150" s="71"/>
      <c r="P150" s="72"/>
      <c r="Q150" s="69">
        <f>+Tabulka1224[[#This Row],[Počet ks nebo kg v balení na prodej]]-Tabulka1224[[#This Row],[Počet ks v balení (jen případě že se liší od údaje v sloupci L)]]</f>
        <v>0</v>
      </c>
      <c r="R150" s="69" t="b">
        <f>+IFERROR(Tabulka1224[[#This Row],[MJ počet ks/kg/bal]]=Tabulka1224[[#This Row],[Váha 1ks produktu (jen případě že se liší od údaje v sloupci N)]],"Rozdíl")</f>
        <v>1</v>
      </c>
      <c r="S150" s="70"/>
      <c r="T150" s="60"/>
    </row>
    <row r="151" spans="1:20" ht="35.1" customHeight="1" x14ac:dyDescent="0.25">
      <c r="A151" s="4" t="s">
        <v>481</v>
      </c>
      <c r="B151" s="23">
        <v>147</v>
      </c>
      <c r="C151" s="1" t="s">
        <v>616</v>
      </c>
      <c r="D151" s="8" t="s">
        <v>106</v>
      </c>
      <c r="E151" s="7">
        <v>9</v>
      </c>
      <c r="F151" s="5" t="s">
        <v>10</v>
      </c>
      <c r="G151" s="5">
        <v>375</v>
      </c>
      <c r="H151" s="60"/>
      <c r="I151" s="9">
        <f>+Tabulka1224[[#This Row],[Předpokládané množství]]*H151</f>
        <v>0</v>
      </c>
      <c r="J151" s="65"/>
      <c r="K151" s="20">
        <v>1</v>
      </c>
      <c r="L151" s="20">
        <v>9</v>
      </c>
      <c r="M151" s="71">
        <v>1</v>
      </c>
      <c r="N151" s="71">
        <v>9</v>
      </c>
      <c r="O151" s="71"/>
      <c r="P151" s="72"/>
      <c r="Q151" s="69">
        <f>+Tabulka1224[[#This Row],[Počet ks nebo kg v balení na prodej]]-Tabulka1224[[#This Row],[Počet ks v balení (jen případě že se liší od údaje v sloupci L)]]</f>
        <v>0</v>
      </c>
      <c r="R151" s="69" t="b">
        <f>+IFERROR(Tabulka1224[[#This Row],[MJ počet ks/kg/bal]]=Tabulka1224[[#This Row],[Váha 1ks produktu (jen případě že se liší od údaje v sloupci N)]],"Rozdíl")</f>
        <v>1</v>
      </c>
      <c r="S151" s="70"/>
      <c r="T151" s="60"/>
    </row>
    <row r="152" spans="1:20" ht="35.1" customHeight="1" x14ac:dyDescent="0.25">
      <c r="A152" s="4" t="s">
        <v>482</v>
      </c>
      <c r="B152" s="23">
        <v>148</v>
      </c>
      <c r="C152" s="1" t="s">
        <v>118</v>
      </c>
      <c r="D152" s="8" t="s">
        <v>119</v>
      </c>
      <c r="E152" s="7">
        <v>96</v>
      </c>
      <c r="F152" s="5" t="s">
        <v>10</v>
      </c>
      <c r="G152" s="5">
        <v>375</v>
      </c>
      <c r="H152" s="59"/>
      <c r="I152" s="9">
        <f>+Tabulka1224[[#This Row],[Předpokládané množství]]*H152</f>
        <v>0</v>
      </c>
      <c r="J152" s="65"/>
      <c r="K152" s="20">
        <v>1</v>
      </c>
      <c r="L152" s="20">
        <v>96</v>
      </c>
      <c r="M152" s="71">
        <v>1</v>
      </c>
      <c r="N152" s="71">
        <v>96</v>
      </c>
      <c r="O152" s="71"/>
      <c r="P152" s="72"/>
      <c r="Q152" s="69">
        <f>+Tabulka1224[[#This Row],[Počet ks nebo kg v balení na prodej]]-Tabulka1224[[#This Row],[Počet ks v balení (jen případě že se liší od údaje v sloupci L)]]</f>
        <v>0</v>
      </c>
      <c r="R152" s="69" t="b">
        <f>+IFERROR(Tabulka1224[[#This Row],[MJ počet ks/kg/bal]]=Tabulka1224[[#This Row],[Váha 1ks produktu (jen případě že se liší od údaje v sloupci N)]],"Rozdíl")</f>
        <v>1</v>
      </c>
      <c r="S152" s="70"/>
      <c r="T152" s="60"/>
    </row>
    <row r="153" spans="1:20" ht="35.1" customHeight="1" x14ac:dyDescent="0.25">
      <c r="B153" s="29">
        <v>149</v>
      </c>
      <c r="C153" s="1" t="s">
        <v>644</v>
      </c>
      <c r="D153" s="8" t="s">
        <v>645</v>
      </c>
      <c r="E153" s="7">
        <v>40</v>
      </c>
      <c r="F153" s="5" t="s">
        <v>10</v>
      </c>
      <c r="G153" s="5">
        <v>375</v>
      </c>
      <c r="H153" s="60"/>
      <c r="I153" s="9">
        <f>+Tabulka1224[[#This Row],[Předpokládané množství]]*H153</f>
        <v>0</v>
      </c>
      <c r="J153" s="60"/>
      <c r="K153" s="7">
        <v>1</v>
      </c>
      <c r="L153" s="7">
        <v>40</v>
      </c>
      <c r="M153" s="76">
        <v>1</v>
      </c>
      <c r="N153" s="76">
        <v>40</v>
      </c>
      <c r="O153" s="76"/>
      <c r="P153" s="72"/>
      <c r="Q153" s="77">
        <f>+Tabulka1224[[#This Row],[Počet ks nebo kg v balení na prodej]]-Tabulka1224[[#This Row],[Počet ks v balení (jen případě že se liší od údaje v sloupci L)]]</f>
        <v>0</v>
      </c>
      <c r="R153" s="77" t="b">
        <f>+IFERROR(Tabulka1224[[#This Row],[MJ počet ks/kg/bal]]=Tabulka1224[[#This Row],[Váha 1ks produktu (jen případě že se liší od údaje v sloupci N)]],"Rozdíl")</f>
        <v>1</v>
      </c>
      <c r="S153" s="70"/>
      <c r="T153" s="60"/>
    </row>
    <row r="154" spans="1:20" ht="35.1" customHeight="1" x14ac:dyDescent="0.25">
      <c r="A154" s="4" t="s">
        <v>483</v>
      </c>
      <c r="B154" s="29">
        <v>150</v>
      </c>
      <c r="C154" s="1" t="s">
        <v>120</v>
      </c>
      <c r="D154" s="8" t="s">
        <v>121</v>
      </c>
      <c r="E154" s="7">
        <v>2.5</v>
      </c>
      <c r="F154" s="5" t="s">
        <v>1</v>
      </c>
      <c r="G154" s="5">
        <v>75</v>
      </c>
      <c r="H154" s="60"/>
      <c r="I154" s="9">
        <f>+Tabulka1224[[#This Row],[Předpokládané množství]]*H154</f>
        <v>0</v>
      </c>
      <c r="J154" s="65"/>
      <c r="K154" s="20">
        <v>1</v>
      </c>
      <c r="L154" s="20">
        <v>2.5</v>
      </c>
      <c r="M154" s="71">
        <v>1</v>
      </c>
      <c r="N154" s="71">
        <v>2.5</v>
      </c>
      <c r="O154" s="71"/>
      <c r="P154" s="72"/>
      <c r="Q154" s="69">
        <f>+Tabulka1224[[#This Row],[Počet ks nebo kg v balení na prodej]]-Tabulka1224[[#This Row],[Počet ks v balení (jen případě že se liší od údaje v sloupci L)]]</f>
        <v>0</v>
      </c>
      <c r="R154" s="69" t="b">
        <f>+IFERROR(Tabulka1224[[#This Row],[MJ počet ks/kg/bal]]=Tabulka1224[[#This Row],[Váha 1ks produktu (jen případě že se liší od údaje v sloupci N)]],"Rozdíl")</f>
        <v>1</v>
      </c>
      <c r="S154" s="70"/>
      <c r="T154" s="60"/>
    </row>
    <row r="155" spans="1:20" ht="35.1" customHeight="1" x14ac:dyDescent="0.25">
      <c r="A155" s="4" t="s">
        <v>484</v>
      </c>
      <c r="B155" s="23">
        <v>151</v>
      </c>
      <c r="C155" s="1" t="s">
        <v>122</v>
      </c>
      <c r="D155" s="8" t="s">
        <v>123</v>
      </c>
      <c r="E155" s="7">
        <v>6</v>
      </c>
      <c r="F155" s="5" t="s">
        <v>1</v>
      </c>
      <c r="G155" s="5">
        <v>75</v>
      </c>
      <c r="H155" s="59"/>
      <c r="I155" s="9">
        <f>+Tabulka1224[[#This Row],[Předpokládané množství]]*H155</f>
        <v>0</v>
      </c>
      <c r="J155" s="65"/>
      <c r="K155" s="20">
        <v>1</v>
      </c>
      <c r="L155" s="20">
        <v>6</v>
      </c>
      <c r="M155" s="71">
        <v>1</v>
      </c>
      <c r="N155" s="71">
        <v>6</v>
      </c>
      <c r="O155" s="71"/>
      <c r="P155" s="72"/>
      <c r="Q155" s="69">
        <f>+Tabulka1224[[#This Row],[Počet ks nebo kg v balení na prodej]]-Tabulka1224[[#This Row],[Počet ks v balení (jen případě že se liší od údaje v sloupci L)]]</f>
        <v>0</v>
      </c>
      <c r="R155" s="69" t="b">
        <f>+IFERROR(Tabulka1224[[#This Row],[MJ počet ks/kg/bal]]=Tabulka1224[[#This Row],[Váha 1ks produktu (jen případě že se liší od údaje v sloupci N)]],"Rozdíl")</f>
        <v>1</v>
      </c>
      <c r="S155" s="70"/>
      <c r="T155" s="60"/>
    </row>
    <row r="156" spans="1:20" ht="35.1" customHeight="1" x14ac:dyDescent="0.25">
      <c r="A156" s="4" t="s">
        <v>485</v>
      </c>
      <c r="B156" s="23">
        <v>152</v>
      </c>
      <c r="C156" s="1" t="s">
        <v>124</v>
      </c>
      <c r="D156" s="8" t="s">
        <v>125</v>
      </c>
      <c r="E156" s="7">
        <v>5</v>
      </c>
      <c r="F156" s="5" t="s">
        <v>1</v>
      </c>
      <c r="G156" s="5">
        <v>75</v>
      </c>
      <c r="H156" s="60"/>
      <c r="I156" s="9">
        <f>+Tabulka1224[[#This Row],[Předpokládané množství]]*H156</f>
        <v>0</v>
      </c>
      <c r="J156" s="65"/>
      <c r="K156" s="20">
        <v>1</v>
      </c>
      <c r="L156" s="20">
        <v>5</v>
      </c>
      <c r="M156" s="71">
        <v>1</v>
      </c>
      <c r="N156" s="71">
        <v>5</v>
      </c>
      <c r="O156" s="71"/>
      <c r="P156" s="72"/>
      <c r="Q156" s="69">
        <f>+Tabulka1224[[#This Row],[Počet ks nebo kg v balení na prodej]]-Tabulka1224[[#This Row],[Počet ks v balení (jen případě že se liší od údaje v sloupci L)]]</f>
        <v>0</v>
      </c>
      <c r="R156" s="69" t="b">
        <f>+IFERROR(Tabulka1224[[#This Row],[MJ počet ks/kg/bal]]=Tabulka1224[[#This Row],[Váha 1ks produktu (jen případě že se liší od údaje v sloupci N)]],"Rozdíl")</f>
        <v>1</v>
      </c>
      <c r="S156" s="70"/>
      <c r="T156" s="60"/>
    </row>
    <row r="157" spans="1:20" ht="35.1" customHeight="1" x14ac:dyDescent="0.25">
      <c r="A157" s="4" t="s">
        <v>486</v>
      </c>
      <c r="B157" s="23">
        <v>153</v>
      </c>
      <c r="C157" s="1" t="s">
        <v>126</v>
      </c>
      <c r="D157" s="8" t="s">
        <v>127</v>
      </c>
      <c r="E157" s="7">
        <v>5</v>
      </c>
      <c r="F157" s="5" t="s">
        <v>1</v>
      </c>
      <c r="G157" s="5">
        <v>15</v>
      </c>
      <c r="H157" s="60"/>
      <c r="I157" s="9">
        <f>+Tabulka1224[[#This Row],[Předpokládané množství]]*H157</f>
        <v>0</v>
      </c>
      <c r="J157" s="65"/>
      <c r="K157" s="20">
        <v>1</v>
      </c>
      <c r="L157" s="20">
        <v>5</v>
      </c>
      <c r="M157" s="71">
        <v>1</v>
      </c>
      <c r="N157" s="71">
        <v>5</v>
      </c>
      <c r="O157" s="71"/>
      <c r="P157" s="72"/>
      <c r="Q157" s="69">
        <f>+Tabulka1224[[#This Row],[Počet ks nebo kg v balení na prodej]]-Tabulka1224[[#This Row],[Počet ks v balení (jen případě že se liší od údaje v sloupci L)]]</f>
        <v>0</v>
      </c>
      <c r="R157" s="69" t="b">
        <f>+IFERROR(Tabulka1224[[#This Row],[MJ počet ks/kg/bal]]=Tabulka1224[[#This Row],[Váha 1ks produktu (jen případě že se liší od údaje v sloupci N)]],"Rozdíl")</f>
        <v>1</v>
      </c>
      <c r="S157" s="70"/>
      <c r="T157" s="60"/>
    </row>
    <row r="158" spans="1:20" ht="35.1" customHeight="1" x14ac:dyDescent="0.25">
      <c r="A158" s="4" t="s">
        <v>487</v>
      </c>
      <c r="B158" s="23">
        <v>154</v>
      </c>
      <c r="C158" s="1" t="s">
        <v>617</v>
      </c>
      <c r="D158" s="8" t="s">
        <v>128</v>
      </c>
      <c r="E158" s="7">
        <v>4.8</v>
      </c>
      <c r="F158" s="5" t="s">
        <v>1</v>
      </c>
      <c r="G158" s="5">
        <v>75</v>
      </c>
      <c r="H158" s="59"/>
      <c r="I158" s="9">
        <f>+Tabulka1224[[#This Row],[Předpokládané množství]]*H158</f>
        <v>0</v>
      </c>
      <c r="J158" s="65"/>
      <c r="K158" s="20">
        <v>1</v>
      </c>
      <c r="L158" s="20">
        <v>4.8</v>
      </c>
      <c r="M158" s="71">
        <v>1</v>
      </c>
      <c r="N158" s="71">
        <v>4.8</v>
      </c>
      <c r="O158" s="71"/>
      <c r="P158" s="72"/>
      <c r="Q158" s="69">
        <f>+Tabulka1224[[#This Row],[Počet ks nebo kg v balení na prodej]]-Tabulka1224[[#This Row],[Počet ks v balení (jen případě že se liší od údaje v sloupci L)]]</f>
        <v>0</v>
      </c>
      <c r="R158" s="69" t="b">
        <f>+IFERROR(Tabulka1224[[#This Row],[MJ počet ks/kg/bal]]=Tabulka1224[[#This Row],[Váha 1ks produktu (jen případě že se liší od údaje v sloupci N)]],"Rozdíl")</f>
        <v>1</v>
      </c>
      <c r="S158" s="70"/>
      <c r="T158" s="60"/>
    </row>
    <row r="159" spans="1:20" ht="35.1" customHeight="1" x14ac:dyDescent="0.25">
      <c r="A159" s="4" t="s">
        <v>488</v>
      </c>
      <c r="B159" s="29">
        <v>155</v>
      </c>
      <c r="C159" s="1" t="s">
        <v>618</v>
      </c>
      <c r="D159" s="8" t="s">
        <v>128</v>
      </c>
      <c r="E159" s="7">
        <v>15</v>
      </c>
      <c r="F159" s="5" t="s">
        <v>1</v>
      </c>
      <c r="G159" s="5">
        <v>75</v>
      </c>
      <c r="H159" s="60"/>
      <c r="I159" s="9">
        <f>+Tabulka1224[[#This Row],[Předpokládané množství]]*H159</f>
        <v>0</v>
      </c>
      <c r="J159" s="65"/>
      <c r="K159" s="20">
        <v>1</v>
      </c>
      <c r="L159" s="20">
        <v>15</v>
      </c>
      <c r="M159" s="71">
        <v>1</v>
      </c>
      <c r="N159" s="71">
        <v>15</v>
      </c>
      <c r="O159" s="71"/>
      <c r="P159" s="72"/>
      <c r="Q159" s="69">
        <f>+Tabulka1224[[#This Row],[Počet ks nebo kg v balení na prodej]]-Tabulka1224[[#This Row],[Počet ks v balení (jen případě že se liší od údaje v sloupci L)]]</f>
        <v>0</v>
      </c>
      <c r="R159" s="69" t="b">
        <f>+IFERROR(Tabulka1224[[#This Row],[MJ počet ks/kg/bal]]=Tabulka1224[[#This Row],[Váha 1ks produktu (jen případě že se liší od údaje v sloupci N)]],"Rozdíl")</f>
        <v>1</v>
      </c>
      <c r="S159" s="70"/>
      <c r="T159" s="60"/>
    </row>
    <row r="160" spans="1:20" ht="35.1" customHeight="1" x14ac:dyDescent="0.25">
      <c r="A160" s="4" t="s">
        <v>489</v>
      </c>
      <c r="B160" s="23">
        <v>156</v>
      </c>
      <c r="C160" s="1" t="s">
        <v>619</v>
      </c>
      <c r="D160" s="8" t="s">
        <v>129</v>
      </c>
      <c r="E160" s="7">
        <v>5</v>
      </c>
      <c r="F160" s="5" t="s">
        <v>1</v>
      </c>
      <c r="G160" s="5">
        <v>75</v>
      </c>
      <c r="H160" s="60"/>
      <c r="I160" s="9">
        <f>+Tabulka1224[[#This Row],[Předpokládané množství]]*H160</f>
        <v>0</v>
      </c>
      <c r="J160" s="65"/>
      <c r="K160" s="20">
        <v>1</v>
      </c>
      <c r="L160" s="20">
        <v>5</v>
      </c>
      <c r="M160" s="71">
        <v>1</v>
      </c>
      <c r="N160" s="71">
        <v>5</v>
      </c>
      <c r="O160" s="71"/>
      <c r="P160" s="72"/>
      <c r="Q160" s="69">
        <f>+Tabulka1224[[#This Row],[Počet ks nebo kg v balení na prodej]]-Tabulka1224[[#This Row],[Počet ks v balení (jen případě že se liší od údaje v sloupci L)]]</f>
        <v>0</v>
      </c>
      <c r="R160" s="69" t="b">
        <f>+IFERROR(Tabulka1224[[#This Row],[MJ počet ks/kg/bal]]=Tabulka1224[[#This Row],[Váha 1ks produktu (jen případě že se liší od údaje v sloupci N)]],"Rozdíl")</f>
        <v>1</v>
      </c>
      <c r="S160" s="70"/>
      <c r="T160" s="60"/>
    </row>
    <row r="161" spans="1:20" ht="35.1" customHeight="1" x14ac:dyDescent="0.25">
      <c r="A161" s="4" t="s">
        <v>490</v>
      </c>
      <c r="B161" s="23">
        <v>157</v>
      </c>
      <c r="C161" s="1" t="s">
        <v>193</v>
      </c>
      <c r="D161" s="8" t="s">
        <v>130</v>
      </c>
      <c r="E161" s="7">
        <v>1</v>
      </c>
      <c r="F161" s="5" t="s">
        <v>1</v>
      </c>
      <c r="G161" s="5">
        <v>75</v>
      </c>
      <c r="H161" s="59"/>
      <c r="I161" s="9">
        <f>+Tabulka1224[[#This Row],[Předpokládané množství]]*H161</f>
        <v>0</v>
      </c>
      <c r="J161" s="60"/>
      <c r="K161" s="7">
        <v>1</v>
      </c>
      <c r="L161" s="20">
        <v>1</v>
      </c>
      <c r="M161" s="71">
        <v>1</v>
      </c>
      <c r="N161" s="71">
        <v>1</v>
      </c>
      <c r="O161" s="71"/>
      <c r="P161" s="73"/>
      <c r="Q161" s="69">
        <f>+Tabulka1224[[#This Row],[Počet ks nebo kg v balení na prodej]]-Tabulka1224[[#This Row],[Počet ks v balení (jen případě že se liší od údaje v sloupci L)]]</f>
        <v>0</v>
      </c>
      <c r="R161" s="69" t="b">
        <f>+IFERROR(Tabulka1224[[#This Row],[MJ počet ks/kg/bal]]=Tabulka1224[[#This Row],[Váha 1ks produktu (jen případě že se liší od údaje v sloupci N)]],"Rozdíl")</f>
        <v>1</v>
      </c>
      <c r="S161" s="70"/>
      <c r="T161" s="60"/>
    </row>
    <row r="162" spans="1:20" ht="35.1" customHeight="1" x14ac:dyDescent="0.25">
      <c r="A162" s="4" t="s">
        <v>491</v>
      </c>
      <c r="B162" s="23">
        <v>158</v>
      </c>
      <c r="C162" s="1" t="s">
        <v>131</v>
      </c>
      <c r="D162" s="8" t="s">
        <v>132</v>
      </c>
      <c r="E162" s="7">
        <v>1.2</v>
      </c>
      <c r="F162" s="5" t="s">
        <v>1</v>
      </c>
      <c r="G162" s="5">
        <v>75</v>
      </c>
      <c r="H162" s="60"/>
      <c r="I162" s="9">
        <f>+Tabulka1224[[#This Row],[Předpokládané množství]]*H162</f>
        <v>0</v>
      </c>
      <c r="J162" s="65"/>
      <c r="K162" s="20">
        <v>1</v>
      </c>
      <c r="L162" s="20">
        <v>1.2</v>
      </c>
      <c r="M162" s="71">
        <v>1</v>
      </c>
      <c r="N162" s="71">
        <v>1.2</v>
      </c>
      <c r="O162" s="71"/>
      <c r="P162" s="72"/>
      <c r="Q162" s="69">
        <f>+Tabulka1224[[#This Row],[Počet ks nebo kg v balení na prodej]]-Tabulka1224[[#This Row],[Počet ks v balení (jen případě že se liší od údaje v sloupci L)]]</f>
        <v>0</v>
      </c>
      <c r="R162" s="69" t="b">
        <f>+IFERROR(Tabulka1224[[#This Row],[MJ počet ks/kg/bal]]=Tabulka1224[[#This Row],[Váha 1ks produktu (jen případě že se liší od údaje v sloupci N)]],"Rozdíl")</f>
        <v>1</v>
      </c>
      <c r="S162" s="70"/>
      <c r="T162" s="60"/>
    </row>
    <row r="163" spans="1:20" ht="35.1" customHeight="1" x14ac:dyDescent="0.25">
      <c r="A163" s="4" t="s">
        <v>492</v>
      </c>
      <c r="B163" s="23">
        <v>159</v>
      </c>
      <c r="C163" s="1" t="s">
        <v>133</v>
      </c>
      <c r="D163" s="8" t="s">
        <v>134</v>
      </c>
      <c r="E163" s="7">
        <v>1</v>
      </c>
      <c r="F163" s="5" t="s">
        <v>1</v>
      </c>
      <c r="G163" s="5">
        <v>37.5</v>
      </c>
      <c r="H163" s="60"/>
      <c r="I163" s="9">
        <f>+Tabulka1224[[#This Row],[Předpokládané množství]]*H163</f>
        <v>0</v>
      </c>
      <c r="J163" s="65"/>
      <c r="K163" s="20">
        <v>1</v>
      </c>
      <c r="L163" s="20">
        <v>1</v>
      </c>
      <c r="M163" s="71">
        <v>1</v>
      </c>
      <c r="N163" s="71">
        <v>1</v>
      </c>
      <c r="O163" s="71"/>
      <c r="P163" s="72"/>
      <c r="Q163" s="69">
        <f>+Tabulka1224[[#This Row],[Počet ks nebo kg v balení na prodej]]-Tabulka1224[[#This Row],[Počet ks v balení (jen případě že se liší od údaje v sloupci L)]]</f>
        <v>0</v>
      </c>
      <c r="R163" s="69" t="b">
        <f>+IFERROR(Tabulka1224[[#This Row],[MJ počet ks/kg/bal]]=Tabulka1224[[#This Row],[Váha 1ks produktu (jen případě že se liší od údaje v sloupci N)]],"Rozdíl")</f>
        <v>1</v>
      </c>
      <c r="S163" s="70"/>
      <c r="T163" s="60"/>
    </row>
    <row r="164" spans="1:20" ht="35.1" customHeight="1" x14ac:dyDescent="0.25">
      <c r="A164" s="4" t="s">
        <v>493</v>
      </c>
      <c r="B164" s="29">
        <v>160</v>
      </c>
      <c r="C164" s="1" t="s">
        <v>184</v>
      </c>
      <c r="D164" s="8" t="s">
        <v>136</v>
      </c>
      <c r="E164" s="7">
        <v>0.9</v>
      </c>
      <c r="F164" s="5" t="s">
        <v>1</v>
      </c>
      <c r="G164" s="5">
        <v>75</v>
      </c>
      <c r="H164" s="59"/>
      <c r="I164" s="9">
        <f>+Tabulka1224[[#This Row],[Předpokládané množství]]*H164</f>
        <v>0</v>
      </c>
      <c r="J164" s="65"/>
      <c r="K164" s="20">
        <v>1</v>
      </c>
      <c r="L164" s="20">
        <v>12.6</v>
      </c>
      <c r="M164" s="71">
        <v>1</v>
      </c>
      <c r="N164" s="71">
        <v>12.6</v>
      </c>
      <c r="O164" s="71"/>
      <c r="P164" s="72"/>
      <c r="Q164" s="69">
        <f>+Tabulka1224[[#This Row],[Počet ks nebo kg v balení na prodej]]-Tabulka1224[[#This Row],[Počet ks v balení (jen případě že se liší od údaje v sloupci L)]]</f>
        <v>0</v>
      </c>
      <c r="R164" s="69" t="b">
        <f>+IFERROR(Tabulka1224[[#This Row],[MJ počet ks/kg/bal]]=Tabulka1224[[#This Row],[Váha 1ks produktu (jen případě že se liší od údaje v sloupci N)]],"Rozdíl")</f>
        <v>1</v>
      </c>
      <c r="S164" s="70"/>
      <c r="T164" s="60"/>
    </row>
    <row r="165" spans="1:20" ht="35.1" customHeight="1" x14ac:dyDescent="0.25">
      <c r="A165" s="4" t="s">
        <v>494</v>
      </c>
      <c r="B165" s="23">
        <v>161</v>
      </c>
      <c r="C165" s="1" t="s">
        <v>620</v>
      </c>
      <c r="D165" s="8" t="s">
        <v>137</v>
      </c>
      <c r="E165" s="7">
        <v>5.5</v>
      </c>
      <c r="F165" s="5" t="s">
        <v>1</v>
      </c>
      <c r="G165" s="5">
        <v>37.5</v>
      </c>
      <c r="H165" s="60"/>
      <c r="I165" s="9">
        <f>+Tabulka1224[[#This Row],[Předpokládané množství]]*H165</f>
        <v>0</v>
      </c>
      <c r="J165" s="60"/>
      <c r="K165" s="7">
        <v>1</v>
      </c>
      <c r="L165" s="20">
        <v>5.5</v>
      </c>
      <c r="M165" s="71">
        <v>1</v>
      </c>
      <c r="N165" s="71">
        <v>5.5</v>
      </c>
      <c r="O165" s="71"/>
      <c r="P165" s="72"/>
      <c r="Q165" s="69">
        <f>+Tabulka1224[[#This Row],[Počet ks nebo kg v balení na prodej]]-Tabulka1224[[#This Row],[Počet ks v balení (jen případě že se liší od údaje v sloupci L)]]</f>
        <v>0</v>
      </c>
      <c r="R165" s="69" t="b">
        <f>+IFERROR(Tabulka1224[[#This Row],[MJ počet ks/kg/bal]]=Tabulka1224[[#This Row],[Váha 1ks produktu (jen případě že se liší od údaje v sloupci N)]],"Rozdíl")</f>
        <v>1</v>
      </c>
      <c r="S165" s="70"/>
      <c r="T165" s="60"/>
    </row>
    <row r="166" spans="1:20" ht="35.1" customHeight="1" x14ac:dyDescent="0.25">
      <c r="A166" s="4" t="s">
        <v>495</v>
      </c>
      <c r="B166" s="23">
        <v>162</v>
      </c>
      <c r="C166" s="1" t="s">
        <v>138</v>
      </c>
      <c r="D166" s="8" t="s">
        <v>139</v>
      </c>
      <c r="E166" s="7">
        <v>5</v>
      </c>
      <c r="F166" s="5" t="s">
        <v>1</v>
      </c>
      <c r="G166" s="5">
        <v>75</v>
      </c>
      <c r="H166" s="60"/>
      <c r="I166" s="9">
        <f>+Tabulka1224[[#This Row],[Předpokládané množství]]*H166</f>
        <v>0</v>
      </c>
      <c r="J166" s="65"/>
      <c r="K166" s="20">
        <v>1</v>
      </c>
      <c r="L166" s="20">
        <v>5</v>
      </c>
      <c r="M166" s="71">
        <v>1</v>
      </c>
      <c r="N166" s="71">
        <v>5</v>
      </c>
      <c r="O166" s="71"/>
      <c r="P166" s="72"/>
      <c r="Q166" s="69">
        <f>+Tabulka1224[[#This Row],[Počet ks nebo kg v balení na prodej]]-Tabulka1224[[#This Row],[Počet ks v balení (jen případě že se liší od údaje v sloupci L)]]</f>
        <v>0</v>
      </c>
      <c r="R166" s="69" t="b">
        <f>+IFERROR(Tabulka1224[[#This Row],[MJ počet ks/kg/bal]]=Tabulka1224[[#This Row],[Váha 1ks produktu (jen případě že se liší od údaje v sloupci N)]],"Rozdíl")</f>
        <v>1</v>
      </c>
      <c r="S166" s="70"/>
      <c r="T166" s="60"/>
    </row>
    <row r="167" spans="1:20" ht="35.1" customHeight="1" x14ac:dyDescent="0.25">
      <c r="A167" s="4" t="s">
        <v>496</v>
      </c>
      <c r="B167" s="23">
        <v>163</v>
      </c>
      <c r="C167" s="1" t="s">
        <v>185</v>
      </c>
      <c r="D167" s="8" t="s">
        <v>140</v>
      </c>
      <c r="E167" s="7">
        <v>5</v>
      </c>
      <c r="F167" s="5" t="s">
        <v>1</v>
      </c>
      <c r="G167" s="5">
        <v>375</v>
      </c>
      <c r="H167" s="59"/>
      <c r="I167" s="9">
        <f>+Tabulka1224[[#This Row],[Předpokládané množství]]*H167</f>
        <v>0</v>
      </c>
      <c r="J167" s="65"/>
      <c r="K167" s="20">
        <v>1</v>
      </c>
      <c r="L167" s="20">
        <v>5</v>
      </c>
      <c r="M167" s="71">
        <v>1</v>
      </c>
      <c r="N167" s="71">
        <v>5</v>
      </c>
      <c r="O167" s="71"/>
      <c r="P167" s="72"/>
      <c r="Q167" s="69">
        <f>+Tabulka1224[[#This Row],[Počet ks nebo kg v balení na prodej]]-Tabulka1224[[#This Row],[Počet ks v balení (jen případě že se liší od údaje v sloupci L)]]</f>
        <v>0</v>
      </c>
      <c r="R167" s="69" t="b">
        <f>+IFERROR(Tabulka1224[[#This Row],[MJ počet ks/kg/bal]]=Tabulka1224[[#This Row],[Váha 1ks produktu (jen případě že se liší od údaje v sloupci N)]],"Rozdíl")</f>
        <v>1</v>
      </c>
      <c r="S167" s="70"/>
      <c r="T167" s="60"/>
    </row>
    <row r="168" spans="1:20" ht="35.1" customHeight="1" x14ac:dyDescent="0.25">
      <c r="A168" s="4" t="s">
        <v>497</v>
      </c>
      <c r="B168" s="23">
        <v>164</v>
      </c>
      <c r="C168" s="1" t="s">
        <v>186</v>
      </c>
      <c r="D168" s="8" t="s">
        <v>141</v>
      </c>
      <c r="E168" s="7">
        <v>5</v>
      </c>
      <c r="F168" s="5" t="s">
        <v>1</v>
      </c>
      <c r="G168" s="5">
        <v>375</v>
      </c>
      <c r="H168" s="60"/>
      <c r="I168" s="9">
        <f>+Tabulka1224[[#This Row],[Předpokládané množství]]*H168</f>
        <v>0</v>
      </c>
      <c r="J168" s="65"/>
      <c r="K168" s="20">
        <v>1</v>
      </c>
      <c r="L168" s="20">
        <v>5</v>
      </c>
      <c r="M168" s="71">
        <v>1</v>
      </c>
      <c r="N168" s="71">
        <v>5</v>
      </c>
      <c r="O168" s="71"/>
      <c r="P168" s="72"/>
      <c r="Q168" s="69">
        <f>+Tabulka1224[[#This Row],[Počet ks nebo kg v balení na prodej]]-Tabulka1224[[#This Row],[Počet ks v balení (jen případě že se liší od údaje v sloupci L)]]</f>
        <v>0</v>
      </c>
      <c r="R168" s="69" t="b">
        <f>+IFERROR(Tabulka1224[[#This Row],[MJ počet ks/kg/bal]]=Tabulka1224[[#This Row],[Váha 1ks produktu (jen případě že se liší od údaje v sloupci N)]],"Rozdíl")</f>
        <v>1</v>
      </c>
      <c r="S168" s="70"/>
      <c r="T168" s="60"/>
    </row>
    <row r="169" spans="1:20" ht="35.1" customHeight="1" x14ac:dyDescent="0.25">
      <c r="A169" s="4" t="s">
        <v>498</v>
      </c>
      <c r="B169" s="29">
        <v>165</v>
      </c>
      <c r="C169" s="1" t="s">
        <v>142</v>
      </c>
      <c r="D169" s="8" t="s">
        <v>143</v>
      </c>
      <c r="E169" s="7">
        <v>1</v>
      </c>
      <c r="F169" s="5" t="s">
        <v>1</v>
      </c>
      <c r="G169" s="5">
        <v>37.5</v>
      </c>
      <c r="H169" s="60"/>
      <c r="I169" s="9">
        <f>+Tabulka1224[[#This Row],[Předpokládané množství]]*H169</f>
        <v>0</v>
      </c>
      <c r="J169" s="65"/>
      <c r="K169" s="20">
        <v>1</v>
      </c>
      <c r="L169" s="20">
        <v>1</v>
      </c>
      <c r="M169" s="71">
        <v>1</v>
      </c>
      <c r="N169" s="71">
        <v>1</v>
      </c>
      <c r="O169" s="71"/>
      <c r="P169" s="72"/>
      <c r="Q169" s="69">
        <f>+Tabulka1224[[#This Row],[Počet ks nebo kg v balení na prodej]]-Tabulka1224[[#This Row],[Počet ks v balení (jen případě že se liší od údaje v sloupci L)]]</f>
        <v>0</v>
      </c>
      <c r="R169" s="69" t="b">
        <f>+IFERROR(Tabulka1224[[#This Row],[MJ počet ks/kg/bal]]=Tabulka1224[[#This Row],[Váha 1ks produktu (jen případě že se liší od údaje v sloupci N)]],"Rozdíl")</f>
        <v>1</v>
      </c>
      <c r="S169" s="70"/>
      <c r="T169" s="60"/>
    </row>
    <row r="170" spans="1:20" ht="35.1" customHeight="1" x14ac:dyDescent="0.25">
      <c r="A170" s="4" t="s">
        <v>499</v>
      </c>
      <c r="B170" s="23">
        <v>166</v>
      </c>
      <c r="C170" s="1" t="s">
        <v>187</v>
      </c>
      <c r="D170" s="8" t="s">
        <v>144</v>
      </c>
      <c r="E170" s="7">
        <v>5</v>
      </c>
      <c r="F170" s="5" t="s">
        <v>1</v>
      </c>
      <c r="G170" s="5">
        <v>37.5</v>
      </c>
      <c r="H170" s="59"/>
      <c r="I170" s="9">
        <f>+Tabulka1224[[#This Row],[Předpokládané množství]]*H170</f>
        <v>0</v>
      </c>
      <c r="J170" s="65"/>
      <c r="K170" s="20">
        <v>1</v>
      </c>
      <c r="L170" s="20">
        <v>5</v>
      </c>
      <c r="M170" s="71">
        <v>1</v>
      </c>
      <c r="N170" s="71">
        <v>5</v>
      </c>
      <c r="O170" s="71"/>
      <c r="P170" s="72"/>
      <c r="Q170" s="69">
        <f>+Tabulka1224[[#This Row],[Počet ks nebo kg v balení na prodej]]-Tabulka1224[[#This Row],[Počet ks v balení (jen případě že se liší od údaje v sloupci L)]]</f>
        <v>0</v>
      </c>
      <c r="R170" s="69" t="b">
        <f>+IFERROR(Tabulka1224[[#This Row],[MJ počet ks/kg/bal]]=Tabulka1224[[#This Row],[Váha 1ks produktu (jen případě že se liší od údaje v sloupci N)]],"Rozdíl")</f>
        <v>1</v>
      </c>
      <c r="S170" s="70"/>
      <c r="T170" s="60"/>
    </row>
    <row r="171" spans="1:20" ht="35.1" customHeight="1" x14ac:dyDescent="0.25">
      <c r="A171" s="4" t="s">
        <v>500</v>
      </c>
      <c r="B171" s="23">
        <v>167</v>
      </c>
      <c r="C171" s="1" t="s">
        <v>145</v>
      </c>
      <c r="D171" s="8" t="s">
        <v>146</v>
      </c>
      <c r="E171" s="7">
        <v>1.3</v>
      </c>
      <c r="F171" s="5" t="s">
        <v>1</v>
      </c>
      <c r="G171" s="5">
        <v>375</v>
      </c>
      <c r="H171" s="60"/>
      <c r="I171" s="9">
        <f>+Tabulka1224[[#This Row],[Předpokládané množství]]*H171</f>
        <v>0</v>
      </c>
      <c r="J171" s="65"/>
      <c r="K171" s="20">
        <v>1</v>
      </c>
      <c r="L171" s="20">
        <v>1.3</v>
      </c>
      <c r="M171" s="71">
        <v>1</v>
      </c>
      <c r="N171" s="71">
        <v>1.3</v>
      </c>
      <c r="O171" s="71"/>
      <c r="P171" s="72"/>
      <c r="Q171" s="69">
        <f>+Tabulka1224[[#This Row],[Počet ks nebo kg v balení na prodej]]-Tabulka1224[[#This Row],[Počet ks v balení (jen případě že se liší od údaje v sloupci L)]]</f>
        <v>0</v>
      </c>
      <c r="R171" s="69" t="b">
        <f>+IFERROR(Tabulka1224[[#This Row],[MJ počet ks/kg/bal]]=Tabulka1224[[#This Row],[Váha 1ks produktu (jen případě že se liší od údaje v sloupci N)]],"Rozdíl")</f>
        <v>1</v>
      </c>
      <c r="S171" s="70"/>
      <c r="T171" s="60"/>
    </row>
    <row r="172" spans="1:20" ht="35.1" customHeight="1" x14ac:dyDescent="0.25">
      <c r="A172" s="4" t="s">
        <v>501</v>
      </c>
      <c r="B172" s="23">
        <v>168</v>
      </c>
      <c r="C172" s="1" t="s">
        <v>147</v>
      </c>
      <c r="D172" s="8" t="s">
        <v>148</v>
      </c>
      <c r="E172" s="7">
        <v>7.5</v>
      </c>
      <c r="F172" s="5" t="s">
        <v>1</v>
      </c>
      <c r="G172" s="5">
        <v>150</v>
      </c>
      <c r="H172" s="60"/>
      <c r="I172" s="9">
        <f>+Tabulka1224[[#This Row],[Předpokládané množství]]*H172</f>
        <v>0</v>
      </c>
      <c r="J172" s="65"/>
      <c r="K172" s="20">
        <v>1</v>
      </c>
      <c r="L172" s="20">
        <v>7.5</v>
      </c>
      <c r="M172" s="71">
        <v>1</v>
      </c>
      <c r="N172" s="71">
        <v>7.5</v>
      </c>
      <c r="O172" s="71"/>
      <c r="P172" s="72"/>
      <c r="Q172" s="69">
        <f>+Tabulka1224[[#This Row],[Počet ks nebo kg v balení na prodej]]-Tabulka1224[[#This Row],[Počet ks v balení (jen případě že se liší od údaje v sloupci L)]]</f>
        <v>0</v>
      </c>
      <c r="R172" s="69" t="b">
        <f>+IFERROR(Tabulka1224[[#This Row],[MJ počet ks/kg/bal]]=Tabulka1224[[#This Row],[Váha 1ks produktu (jen případě že se liší od údaje v sloupci N)]],"Rozdíl")</f>
        <v>1</v>
      </c>
      <c r="S172" s="70"/>
      <c r="T172" s="60"/>
    </row>
    <row r="173" spans="1:20" ht="35.1" customHeight="1" x14ac:dyDescent="0.25">
      <c r="A173" s="4" t="s">
        <v>502</v>
      </c>
      <c r="B173" s="23">
        <v>169</v>
      </c>
      <c r="C173" s="1" t="s">
        <v>149</v>
      </c>
      <c r="D173" s="8" t="s">
        <v>150</v>
      </c>
      <c r="E173" s="7">
        <v>2.5</v>
      </c>
      <c r="F173" s="5" t="s">
        <v>1</v>
      </c>
      <c r="G173" s="5">
        <v>15</v>
      </c>
      <c r="H173" s="59"/>
      <c r="I173" s="9">
        <f>+Tabulka1224[[#This Row],[Předpokládané množství]]*H173</f>
        <v>0</v>
      </c>
      <c r="J173" s="65"/>
      <c r="K173" s="20">
        <v>1</v>
      </c>
      <c r="L173" s="20">
        <v>10</v>
      </c>
      <c r="M173" s="71">
        <v>1</v>
      </c>
      <c r="N173" s="71">
        <v>10</v>
      </c>
      <c r="O173" s="71"/>
      <c r="P173" s="72"/>
      <c r="Q173" s="69">
        <f>+Tabulka1224[[#This Row],[Počet ks nebo kg v balení na prodej]]-Tabulka1224[[#This Row],[Počet ks v balení (jen případě že se liší od údaje v sloupci L)]]</f>
        <v>0</v>
      </c>
      <c r="R173" s="69" t="b">
        <f>+IFERROR(Tabulka1224[[#This Row],[MJ počet ks/kg/bal]]=Tabulka1224[[#This Row],[Váha 1ks produktu (jen případě že se liší od údaje v sloupci N)]],"Rozdíl")</f>
        <v>1</v>
      </c>
      <c r="S173" s="70"/>
      <c r="T173" s="60"/>
    </row>
    <row r="174" spans="1:20" ht="35.1" customHeight="1" x14ac:dyDescent="0.25">
      <c r="A174" s="4" t="s">
        <v>503</v>
      </c>
      <c r="B174" s="29">
        <v>170</v>
      </c>
      <c r="C174" s="1" t="s">
        <v>151</v>
      </c>
      <c r="D174" s="8" t="s">
        <v>152</v>
      </c>
      <c r="E174" s="7">
        <v>2.5</v>
      </c>
      <c r="F174" s="5" t="s">
        <v>1</v>
      </c>
      <c r="G174" s="5">
        <v>375</v>
      </c>
      <c r="H174" s="60"/>
      <c r="I174" s="9">
        <f>+Tabulka1224[[#This Row],[Předpokládané množství]]*H174</f>
        <v>0</v>
      </c>
      <c r="J174" s="65"/>
      <c r="K174" s="20">
        <v>1</v>
      </c>
      <c r="L174" s="20">
        <v>10</v>
      </c>
      <c r="M174" s="71">
        <v>1</v>
      </c>
      <c r="N174" s="71">
        <v>10</v>
      </c>
      <c r="O174" s="71"/>
      <c r="P174" s="72"/>
      <c r="Q174" s="69">
        <f>+Tabulka1224[[#This Row],[Počet ks nebo kg v balení na prodej]]-Tabulka1224[[#This Row],[Počet ks v balení (jen případě že se liší od údaje v sloupci L)]]</f>
        <v>0</v>
      </c>
      <c r="R174" s="69" t="b">
        <f>+IFERROR(Tabulka1224[[#This Row],[MJ počet ks/kg/bal]]=Tabulka1224[[#This Row],[Váha 1ks produktu (jen případě že se liší od údaje v sloupci N)]],"Rozdíl")</f>
        <v>1</v>
      </c>
      <c r="S174" s="70"/>
      <c r="T174" s="60"/>
    </row>
    <row r="175" spans="1:20" ht="35.1" customHeight="1" x14ac:dyDescent="0.25">
      <c r="A175" s="4" t="s">
        <v>504</v>
      </c>
      <c r="B175" s="23">
        <v>171</v>
      </c>
      <c r="C175" s="1" t="s">
        <v>621</v>
      </c>
      <c r="D175" s="8" t="s">
        <v>153</v>
      </c>
      <c r="E175" s="7">
        <v>1</v>
      </c>
      <c r="F175" s="5" t="s">
        <v>1</v>
      </c>
      <c r="G175" s="5">
        <v>375</v>
      </c>
      <c r="H175" s="60"/>
      <c r="I175" s="9">
        <f>+Tabulka1224[[#This Row],[Předpokládané množství]]*H175</f>
        <v>0</v>
      </c>
      <c r="J175" s="65"/>
      <c r="K175" s="20">
        <v>1</v>
      </c>
      <c r="L175" s="20">
        <v>1</v>
      </c>
      <c r="M175" s="71">
        <v>1</v>
      </c>
      <c r="N175" s="71">
        <v>1</v>
      </c>
      <c r="O175" s="71"/>
      <c r="P175" s="72"/>
      <c r="Q175" s="69">
        <f>+Tabulka1224[[#This Row],[Počet ks nebo kg v balení na prodej]]-Tabulka1224[[#This Row],[Počet ks v balení (jen případě že se liší od údaje v sloupci L)]]</f>
        <v>0</v>
      </c>
      <c r="R175" s="69" t="b">
        <f>+IFERROR(Tabulka1224[[#This Row],[MJ počet ks/kg/bal]]=Tabulka1224[[#This Row],[Váha 1ks produktu (jen případě že se liší od údaje v sloupci N)]],"Rozdíl")</f>
        <v>1</v>
      </c>
      <c r="S175" s="70"/>
      <c r="T175" s="60"/>
    </row>
    <row r="176" spans="1:20" ht="35.1" customHeight="1" x14ac:dyDescent="0.25">
      <c r="A176" s="4" t="s">
        <v>505</v>
      </c>
      <c r="B176" s="23">
        <v>172</v>
      </c>
      <c r="C176" s="1" t="s">
        <v>154</v>
      </c>
      <c r="D176" s="8" t="s">
        <v>155</v>
      </c>
      <c r="E176" s="7">
        <v>2.5</v>
      </c>
      <c r="F176" s="5" t="s">
        <v>1</v>
      </c>
      <c r="G176" s="5">
        <v>375</v>
      </c>
      <c r="H176" s="59"/>
      <c r="I176" s="9">
        <f>+Tabulka1224[[#This Row],[Předpokládané množství]]*H176</f>
        <v>0</v>
      </c>
      <c r="J176" s="65"/>
      <c r="K176" s="20">
        <v>1</v>
      </c>
      <c r="L176" s="20">
        <v>2.5</v>
      </c>
      <c r="M176" s="71">
        <v>1</v>
      </c>
      <c r="N176" s="71">
        <v>2.5</v>
      </c>
      <c r="O176" s="71"/>
      <c r="P176" s="72"/>
      <c r="Q176" s="69">
        <f>+Tabulka1224[[#This Row],[Počet ks nebo kg v balení na prodej]]-Tabulka1224[[#This Row],[Počet ks v balení (jen případě že se liší od údaje v sloupci L)]]</f>
        <v>0</v>
      </c>
      <c r="R176" s="69" t="b">
        <f>+IFERROR(Tabulka1224[[#This Row],[MJ počet ks/kg/bal]]=Tabulka1224[[#This Row],[Váha 1ks produktu (jen případě že se liší od údaje v sloupci N)]],"Rozdíl")</f>
        <v>1</v>
      </c>
      <c r="S176" s="70"/>
      <c r="T176" s="60"/>
    </row>
    <row r="177" spans="1:20" ht="35.1" customHeight="1" x14ac:dyDescent="0.25">
      <c r="A177" s="4" t="s">
        <v>506</v>
      </c>
      <c r="B177" s="23">
        <v>173</v>
      </c>
      <c r="C177" s="1" t="s">
        <v>158</v>
      </c>
      <c r="D177" s="8" t="s">
        <v>159</v>
      </c>
      <c r="E177" s="7">
        <v>2.5</v>
      </c>
      <c r="F177" s="5" t="s">
        <v>1</v>
      </c>
      <c r="G177" s="5">
        <v>375</v>
      </c>
      <c r="H177" s="60"/>
      <c r="I177" s="9">
        <f>+Tabulka1224[[#This Row],[Předpokládané množství]]*H177</f>
        <v>0</v>
      </c>
      <c r="J177" s="65"/>
      <c r="K177" s="20">
        <v>4</v>
      </c>
      <c r="L177" s="20">
        <v>2.5</v>
      </c>
      <c r="M177" s="71">
        <v>4</v>
      </c>
      <c r="N177" s="71">
        <v>2.5</v>
      </c>
      <c r="O177" s="71"/>
      <c r="P177" s="72"/>
      <c r="Q177" s="69">
        <f>+Tabulka1224[[#This Row],[Počet ks nebo kg v balení na prodej]]-Tabulka1224[[#This Row],[Počet ks v balení (jen případě že se liší od údaje v sloupci L)]]</f>
        <v>0</v>
      </c>
      <c r="R177" s="69" t="b">
        <f>+IFERROR(Tabulka1224[[#This Row],[MJ počet ks/kg/bal]]=Tabulka1224[[#This Row],[Váha 1ks produktu (jen případě že se liší od údaje v sloupci N)]],"Rozdíl")</f>
        <v>1</v>
      </c>
      <c r="S177" s="70"/>
      <c r="T177" s="60"/>
    </row>
    <row r="178" spans="1:20" ht="35.1" customHeight="1" x14ac:dyDescent="0.25">
      <c r="A178" s="4" t="s">
        <v>507</v>
      </c>
      <c r="B178" s="23">
        <v>174</v>
      </c>
      <c r="C178" s="1" t="s">
        <v>188</v>
      </c>
      <c r="D178" s="8" t="s">
        <v>160</v>
      </c>
      <c r="E178" s="7">
        <v>2.5</v>
      </c>
      <c r="F178" s="5" t="s">
        <v>1</v>
      </c>
      <c r="G178" s="5">
        <v>375</v>
      </c>
      <c r="H178" s="60"/>
      <c r="I178" s="9">
        <f>+Tabulka1224[[#This Row],[Předpokládané množství]]*H178</f>
        <v>0</v>
      </c>
      <c r="J178" s="65"/>
      <c r="K178" s="20">
        <v>1</v>
      </c>
      <c r="L178" s="20">
        <v>2.5</v>
      </c>
      <c r="M178" s="71">
        <v>1</v>
      </c>
      <c r="N178" s="71">
        <v>2.5</v>
      </c>
      <c r="O178" s="71"/>
      <c r="P178" s="72"/>
      <c r="Q178" s="69">
        <f>+Tabulka1224[[#This Row],[Počet ks nebo kg v balení na prodej]]-Tabulka1224[[#This Row],[Počet ks v balení (jen případě že se liší od údaje v sloupci L)]]</f>
        <v>0</v>
      </c>
      <c r="R178" s="69" t="b">
        <f>+IFERROR(Tabulka1224[[#This Row],[MJ počet ks/kg/bal]]=Tabulka1224[[#This Row],[Váha 1ks produktu (jen případě že se liší od údaje v sloupci N)]],"Rozdíl")</f>
        <v>1</v>
      </c>
      <c r="S178" s="70"/>
      <c r="T178" s="60"/>
    </row>
    <row r="179" spans="1:20" ht="35.1" customHeight="1" x14ac:dyDescent="0.25">
      <c r="A179" s="4" t="s">
        <v>508</v>
      </c>
      <c r="B179" s="29">
        <v>175</v>
      </c>
      <c r="C179" s="1" t="s">
        <v>156</v>
      </c>
      <c r="D179" s="8" t="s">
        <v>157</v>
      </c>
      <c r="E179" s="7">
        <v>1</v>
      </c>
      <c r="F179" s="5" t="s">
        <v>1</v>
      </c>
      <c r="G179" s="5">
        <v>375</v>
      </c>
      <c r="H179" s="59"/>
      <c r="I179" s="9">
        <f>+Tabulka1224[[#This Row],[Předpokládané množství]]*H179</f>
        <v>0</v>
      </c>
      <c r="J179" s="65"/>
      <c r="K179" s="20">
        <v>1</v>
      </c>
      <c r="L179" s="20">
        <v>1</v>
      </c>
      <c r="M179" s="71">
        <v>1</v>
      </c>
      <c r="N179" s="71">
        <v>1</v>
      </c>
      <c r="O179" s="71"/>
      <c r="P179" s="72"/>
      <c r="Q179" s="69">
        <f>+Tabulka1224[[#This Row],[Počet ks nebo kg v balení na prodej]]-Tabulka1224[[#This Row],[Počet ks v balení (jen případě že se liší od údaje v sloupci L)]]</f>
        <v>0</v>
      </c>
      <c r="R179" s="69" t="b">
        <f>+IFERROR(Tabulka1224[[#This Row],[MJ počet ks/kg/bal]]=Tabulka1224[[#This Row],[Váha 1ks produktu (jen případě že se liší od údaje v sloupci N)]],"Rozdíl")</f>
        <v>1</v>
      </c>
      <c r="S179" s="70"/>
      <c r="T179" s="60"/>
    </row>
    <row r="180" spans="1:20" ht="35.1" customHeight="1" x14ac:dyDescent="0.25">
      <c r="A180" s="4" t="s">
        <v>509</v>
      </c>
      <c r="B180" s="23">
        <v>176</v>
      </c>
      <c r="C180" s="1" t="s">
        <v>161</v>
      </c>
      <c r="D180" s="8" t="s">
        <v>162</v>
      </c>
      <c r="E180" s="7">
        <v>2.5</v>
      </c>
      <c r="F180" s="5" t="s">
        <v>1</v>
      </c>
      <c r="G180" s="5">
        <v>375</v>
      </c>
      <c r="H180" s="60"/>
      <c r="I180" s="9">
        <f>+Tabulka1224[[#This Row],[Předpokládané množství]]*H180</f>
        <v>0</v>
      </c>
      <c r="J180" s="65"/>
      <c r="K180" s="20">
        <v>4</v>
      </c>
      <c r="L180" s="20">
        <v>2.5</v>
      </c>
      <c r="M180" s="71">
        <v>4</v>
      </c>
      <c r="N180" s="71">
        <v>2.5</v>
      </c>
      <c r="O180" s="71"/>
      <c r="P180" s="72"/>
      <c r="Q180" s="69">
        <f>+Tabulka1224[[#This Row],[Počet ks nebo kg v balení na prodej]]-Tabulka1224[[#This Row],[Počet ks v balení (jen případě že se liší od údaje v sloupci L)]]</f>
        <v>0</v>
      </c>
      <c r="R180" s="69" t="b">
        <f>+IFERROR(Tabulka1224[[#This Row],[MJ počet ks/kg/bal]]=Tabulka1224[[#This Row],[Váha 1ks produktu (jen případě že se liší od údaje v sloupci N)]],"Rozdíl")</f>
        <v>1</v>
      </c>
      <c r="S180" s="70"/>
      <c r="T180" s="60"/>
    </row>
    <row r="181" spans="1:20" ht="35.1" customHeight="1" x14ac:dyDescent="0.25">
      <c r="A181" s="4" t="s">
        <v>510</v>
      </c>
      <c r="B181" s="23">
        <v>177</v>
      </c>
      <c r="C181" s="1" t="s">
        <v>163</v>
      </c>
      <c r="D181" s="8" t="s">
        <v>164</v>
      </c>
      <c r="E181" s="7">
        <v>2.5</v>
      </c>
      <c r="F181" s="5" t="s">
        <v>1</v>
      </c>
      <c r="G181" s="5">
        <v>375</v>
      </c>
      <c r="H181" s="60"/>
      <c r="I181" s="9">
        <f>+Tabulka1224[[#This Row],[Předpokládané množství]]*H181</f>
        <v>0</v>
      </c>
      <c r="J181" s="65"/>
      <c r="K181" s="20">
        <v>4</v>
      </c>
      <c r="L181" s="20">
        <v>2.5</v>
      </c>
      <c r="M181" s="71">
        <v>4</v>
      </c>
      <c r="N181" s="71">
        <v>2.5</v>
      </c>
      <c r="O181" s="71"/>
      <c r="P181" s="72"/>
      <c r="Q181" s="69">
        <f>+Tabulka1224[[#This Row],[Počet ks nebo kg v balení na prodej]]-Tabulka1224[[#This Row],[Počet ks v balení (jen případě že se liší od údaje v sloupci L)]]</f>
        <v>0</v>
      </c>
      <c r="R181" s="69" t="b">
        <f>+IFERROR(Tabulka1224[[#This Row],[MJ počet ks/kg/bal]]=Tabulka1224[[#This Row],[Váha 1ks produktu (jen případě že se liší od údaje v sloupci N)]],"Rozdíl")</f>
        <v>1</v>
      </c>
      <c r="S181" s="70"/>
      <c r="T181" s="60"/>
    </row>
    <row r="182" spans="1:20" ht="35.1" customHeight="1" x14ac:dyDescent="0.25">
      <c r="A182" s="4" t="s">
        <v>511</v>
      </c>
      <c r="B182" s="23">
        <v>178</v>
      </c>
      <c r="C182" s="1" t="s">
        <v>165</v>
      </c>
      <c r="D182" s="8" t="s">
        <v>166</v>
      </c>
      <c r="E182" s="7">
        <v>2.5</v>
      </c>
      <c r="F182" s="5" t="s">
        <v>1</v>
      </c>
      <c r="G182" s="5">
        <v>375</v>
      </c>
      <c r="H182" s="59"/>
      <c r="I182" s="9">
        <f>+Tabulka1224[[#This Row],[Předpokládané množství]]*H182</f>
        <v>0</v>
      </c>
      <c r="J182" s="65"/>
      <c r="K182" s="20">
        <v>4</v>
      </c>
      <c r="L182" s="20">
        <v>2.5</v>
      </c>
      <c r="M182" s="71">
        <v>4</v>
      </c>
      <c r="N182" s="71">
        <v>2.5</v>
      </c>
      <c r="O182" s="71"/>
      <c r="P182" s="72"/>
      <c r="Q182" s="69">
        <f>+Tabulka1224[[#This Row],[Počet ks nebo kg v balení na prodej]]-Tabulka1224[[#This Row],[Počet ks v balení (jen případě že se liší od údaje v sloupci L)]]</f>
        <v>0</v>
      </c>
      <c r="R182" s="69" t="b">
        <f>+IFERROR(Tabulka1224[[#This Row],[MJ počet ks/kg/bal]]=Tabulka1224[[#This Row],[Váha 1ks produktu (jen případě že se liší od údaje v sloupci N)]],"Rozdíl")</f>
        <v>1</v>
      </c>
      <c r="S182" s="70"/>
      <c r="T182" s="60"/>
    </row>
    <row r="183" spans="1:20" ht="35.1" customHeight="1" x14ac:dyDescent="0.25">
      <c r="A183" s="4" t="s">
        <v>512</v>
      </c>
      <c r="B183" s="23">
        <v>179</v>
      </c>
      <c r="C183" s="1" t="s">
        <v>167</v>
      </c>
      <c r="D183" s="8" t="s">
        <v>168</v>
      </c>
      <c r="E183" s="7">
        <v>2.5</v>
      </c>
      <c r="F183" s="5" t="s">
        <v>1</v>
      </c>
      <c r="G183" s="5">
        <v>225</v>
      </c>
      <c r="H183" s="60"/>
      <c r="I183" s="9">
        <f>+Tabulka1224[[#This Row],[Předpokládané množství]]*H183</f>
        <v>0</v>
      </c>
      <c r="J183" s="60"/>
      <c r="K183" s="7">
        <v>1</v>
      </c>
      <c r="L183" s="20">
        <v>2.5</v>
      </c>
      <c r="M183" s="71">
        <v>1</v>
      </c>
      <c r="N183" s="71">
        <v>2.5</v>
      </c>
      <c r="O183" s="71"/>
      <c r="P183" s="72"/>
      <c r="Q183" s="69">
        <f>+Tabulka1224[[#This Row],[Počet ks nebo kg v balení na prodej]]-Tabulka1224[[#This Row],[Počet ks v balení (jen případě že se liší od údaje v sloupci L)]]</f>
        <v>0</v>
      </c>
      <c r="R183" s="69" t="b">
        <f>+IFERROR(Tabulka1224[[#This Row],[MJ počet ks/kg/bal]]=Tabulka1224[[#This Row],[Váha 1ks produktu (jen případě že se liší od údaje v sloupci N)]],"Rozdíl")</f>
        <v>1</v>
      </c>
      <c r="S183" s="70"/>
      <c r="T183" s="60"/>
    </row>
    <row r="184" spans="1:20" ht="35.1" customHeight="1" x14ac:dyDescent="0.25">
      <c r="A184" s="4" t="s">
        <v>513</v>
      </c>
      <c r="B184" s="29">
        <v>180</v>
      </c>
      <c r="C184" s="1" t="s">
        <v>169</v>
      </c>
      <c r="D184" s="8" t="s">
        <v>646</v>
      </c>
      <c r="E184" s="7">
        <v>2.5</v>
      </c>
      <c r="F184" s="5" t="s">
        <v>1</v>
      </c>
      <c r="G184" s="5">
        <v>75</v>
      </c>
      <c r="H184" s="60"/>
      <c r="I184" s="9">
        <f>+Tabulka1224[[#This Row],[Předpokládané množství]]*H184</f>
        <v>0</v>
      </c>
      <c r="J184" s="60"/>
      <c r="K184" s="7">
        <v>1</v>
      </c>
      <c r="L184" s="20">
        <v>2.5</v>
      </c>
      <c r="M184" s="71">
        <v>1</v>
      </c>
      <c r="N184" s="71">
        <v>2.5</v>
      </c>
      <c r="O184" s="71"/>
      <c r="P184" s="72"/>
      <c r="Q184" s="69">
        <f>+Tabulka1224[[#This Row],[Počet ks nebo kg v balení na prodej]]-Tabulka1224[[#This Row],[Počet ks v balení (jen případě že se liší od údaje v sloupci L)]]</f>
        <v>0</v>
      </c>
      <c r="R184" s="69" t="b">
        <f>+IFERROR(Tabulka1224[[#This Row],[MJ počet ks/kg/bal]]=Tabulka1224[[#This Row],[Váha 1ks produktu (jen případě že se liší od údaje v sloupci N)]],"Rozdíl")</f>
        <v>1</v>
      </c>
      <c r="S184" s="70"/>
      <c r="T184" s="60"/>
    </row>
    <row r="185" spans="1:20" ht="35.1" customHeight="1" x14ac:dyDescent="0.25">
      <c r="A185" s="4" t="s">
        <v>514</v>
      </c>
      <c r="B185" s="23">
        <v>181</v>
      </c>
      <c r="C185" s="1" t="s">
        <v>622</v>
      </c>
      <c r="D185" s="8" t="s">
        <v>647</v>
      </c>
      <c r="E185" s="7">
        <v>10</v>
      </c>
      <c r="F185" s="5" t="s">
        <v>1</v>
      </c>
      <c r="G185" s="5">
        <v>75</v>
      </c>
      <c r="H185" s="59"/>
      <c r="I185" s="9">
        <f>+Tabulka1224[[#This Row],[Předpokládané množství]]*H185</f>
        <v>0</v>
      </c>
      <c r="J185" s="65"/>
      <c r="K185" s="20">
        <v>1</v>
      </c>
      <c r="L185" s="20">
        <v>2.5</v>
      </c>
      <c r="M185" s="71">
        <v>1</v>
      </c>
      <c r="N185" s="71">
        <v>2.5</v>
      </c>
      <c r="O185" s="71"/>
      <c r="P185" s="72"/>
      <c r="Q185" s="69">
        <f>+Tabulka1224[[#This Row],[Počet ks nebo kg v balení na prodej]]-Tabulka1224[[#This Row],[Počet ks v balení (jen případě že se liší od údaje v sloupci L)]]</f>
        <v>0</v>
      </c>
      <c r="R185" s="69" t="b">
        <f>+IFERROR(Tabulka1224[[#This Row],[MJ počet ks/kg/bal]]=Tabulka1224[[#This Row],[Váha 1ks produktu (jen případě že se liší od údaje v sloupci N)]],"Rozdíl")</f>
        <v>1</v>
      </c>
      <c r="S185" s="70"/>
      <c r="T185" s="60"/>
    </row>
    <row r="186" spans="1:20" ht="35.1" customHeight="1" x14ac:dyDescent="0.25">
      <c r="A186" s="4" t="s">
        <v>515</v>
      </c>
      <c r="B186" s="23">
        <v>182</v>
      </c>
      <c r="C186" s="1" t="s">
        <v>200</v>
      </c>
      <c r="D186" s="8" t="s">
        <v>203</v>
      </c>
      <c r="E186" s="7">
        <v>1</v>
      </c>
      <c r="F186" s="5" t="s">
        <v>10</v>
      </c>
      <c r="G186" s="5">
        <v>75</v>
      </c>
      <c r="H186" s="60"/>
      <c r="I186" s="9">
        <f>+Tabulka1224[[#This Row],[Předpokládané množství]]*H186</f>
        <v>0</v>
      </c>
      <c r="J186" s="65"/>
      <c r="K186" s="20">
        <v>1</v>
      </c>
      <c r="L186" s="20">
        <v>144</v>
      </c>
      <c r="M186" s="71">
        <v>1</v>
      </c>
      <c r="N186" s="71">
        <v>144</v>
      </c>
      <c r="O186" s="71"/>
      <c r="P186" s="72"/>
      <c r="Q186" s="69">
        <f>+Tabulka1224[[#This Row],[Počet ks nebo kg v balení na prodej]]-Tabulka1224[[#This Row],[Počet ks v balení (jen případě že se liší od údaje v sloupci L)]]</f>
        <v>0</v>
      </c>
      <c r="R186" s="69" t="b">
        <f>+IFERROR(Tabulka1224[[#This Row],[MJ počet ks/kg/bal]]=Tabulka1224[[#This Row],[Váha 1ks produktu (jen případě že se liší od údaje v sloupci N)]],"Rozdíl")</f>
        <v>1</v>
      </c>
      <c r="S186" s="70"/>
      <c r="T186" s="60"/>
    </row>
    <row r="187" spans="1:20" ht="35.1" customHeight="1" x14ac:dyDescent="0.25">
      <c r="A187" s="4" t="s">
        <v>516</v>
      </c>
      <c r="B187" s="23">
        <v>183</v>
      </c>
      <c r="C187" s="1" t="s">
        <v>623</v>
      </c>
      <c r="D187" s="8" t="s">
        <v>204</v>
      </c>
      <c r="E187" s="7">
        <v>1</v>
      </c>
      <c r="F187" s="5" t="s">
        <v>10</v>
      </c>
      <c r="G187" s="5">
        <v>75</v>
      </c>
      <c r="H187" s="60"/>
      <c r="I187" s="9">
        <f>+Tabulka1224[[#This Row],[Předpokládané množství]]*H187</f>
        <v>0</v>
      </c>
      <c r="J187" s="65"/>
      <c r="K187" s="20">
        <v>1</v>
      </c>
      <c r="L187" s="20">
        <v>144</v>
      </c>
      <c r="M187" s="71">
        <v>1</v>
      </c>
      <c r="N187" s="71">
        <v>144</v>
      </c>
      <c r="O187" s="71"/>
      <c r="P187" s="72"/>
      <c r="Q187" s="69">
        <f>+Tabulka1224[[#This Row],[Počet ks nebo kg v balení na prodej]]-Tabulka1224[[#This Row],[Počet ks v balení (jen případě že se liší od údaje v sloupci L)]]</f>
        <v>0</v>
      </c>
      <c r="R187" s="69" t="b">
        <f>+IFERROR(Tabulka1224[[#This Row],[MJ počet ks/kg/bal]]=Tabulka1224[[#This Row],[Váha 1ks produktu (jen případě že se liší od údaje v sloupci N)]],"Rozdíl")</f>
        <v>1</v>
      </c>
      <c r="S187" s="70"/>
      <c r="T187" s="60"/>
    </row>
    <row r="188" spans="1:20" ht="35.1" customHeight="1" x14ac:dyDescent="0.25">
      <c r="A188" s="4" t="s">
        <v>517</v>
      </c>
      <c r="B188" s="23">
        <v>184</v>
      </c>
      <c r="C188" s="1" t="s">
        <v>170</v>
      </c>
      <c r="D188" s="8" t="s">
        <v>171</v>
      </c>
      <c r="E188" s="7">
        <v>2.5</v>
      </c>
      <c r="F188" s="5" t="s">
        <v>1</v>
      </c>
      <c r="G188" s="5">
        <v>75</v>
      </c>
      <c r="H188" s="59"/>
      <c r="I188" s="9">
        <f>+Tabulka1224[[#This Row],[Předpokládané množství]]*H188</f>
        <v>0</v>
      </c>
      <c r="J188" s="65"/>
      <c r="K188" s="20">
        <v>1</v>
      </c>
      <c r="L188" s="20">
        <v>2.5</v>
      </c>
      <c r="M188" s="71">
        <v>1</v>
      </c>
      <c r="N188" s="71">
        <v>2.5</v>
      </c>
      <c r="O188" s="71"/>
      <c r="P188" s="72"/>
      <c r="Q188" s="69">
        <f>+Tabulka1224[[#This Row],[Počet ks nebo kg v balení na prodej]]-Tabulka1224[[#This Row],[Počet ks v balení (jen případě že se liší od údaje v sloupci L)]]</f>
        <v>0</v>
      </c>
      <c r="R188" s="69" t="b">
        <f>+IFERROR(Tabulka1224[[#This Row],[MJ počet ks/kg/bal]]=Tabulka1224[[#This Row],[Váha 1ks produktu (jen případě že se liší od údaje v sloupci N)]],"Rozdíl")</f>
        <v>1</v>
      </c>
      <c r="S188" s="70"/>
      <c r="T188" s="60"/>
    </row>
    <row r="189" spans="1:20" ht="35.1" customHeight="1" x14ac:dyDescent="0.25">
      <c r="A189" s="4" t="s">
        <v>518</v>
      </c>
      <c r="B189" s="29">
        <v>185</v>
      </c>
      <c r="C189" s="1" t="s">
        <v>624</v>
      </c>
      <c r="D189" s="8" t="s">
        <v>172</v>
      </c>
      <c r="E189" s="7">
        <v>2</v>
      </c>
      <c r="F189" s="5" t="s">
        <v>1</v>
      </c>
      <c r="G189" s="5">
        <v>75</v>
      </c>
      <c r="H189" s="60"/>
      <c r="I189" s="9">
        <f>+Tabulka1224[[#This Row],[Předpokládané množství]]*H189</f>
        <v>0</v>
      </c>
      <c r="J189" s="65"/>
      <c r="K189" s="20">
        <v>1</v>
      </c>
      <c r="L189" s="20">
        <v>2</v>
      </c>
      <c r="M189" s="71">
        <v>1</v>
      </c>
      <c r="N189" s="71">
        <v>2</v>
      </c>
      <c r="O189" s="71"/>
      <c r="P189" s="72"/>
      <c r="Q189" s="69">
        <f>+Tabulka1224[[#This Row],[Počet ks nebo kg v balení na prodej]]-Tabulka1224[[#This Row],[Počet ks v balení (jen případě že se liší od údaje v sloupci L)]]</f>
        <v>0</v>
      </c>
      <c r="R189" s="69" t="b">
        <f>+IFERROR(Tabulka1224[[#This Row],[MJ počet ks/kg/bal]]=Tabulka1224[[#This Row],[Váha 1ks produktu (jen případě že se liší od údaje v sloupci N)]],"Rozdíl")</f>
        <v>1</v>
      </c>
      <c r="S189" s="70"/>
      <c r="T189" s="60"/>
    </row>
    <row r="190" spans="1:20" ht="35.1" customHeight="1" x14ac:dyDescent="0.25">
      <c r="A190" s="4" t="s">
        <v>519</v>
      </c>
      <c r="B190" s="23">
        <v>186</v>
      </c>
      <c r="C190" s="1" t="s">
        <v>233</v>
      </c>
      <c r="D190" s="8" t="s">
        <v>173</v>
      </c>
      <c r="E190" s="7">
        <v>24</v>
      </c>
      <c r="F190" s="5" t="s">
        <v>10</v>
      </c>
      <c r="G190" s="5">
        <v>75</v>
      </c>
      <c r="H190" s="60"/>
      <c r="I190" s="9">
        <f>+Tabulka1224[[#This Row],[Předpokládané množství]]*H190</f>
        <v>0</v>
      </c>
      <c r="J190" s="65"/>
      <c r="K190" s="20">
        <v>1</v>
      </c>
      <c r="L190" s="20">
        <v>24</v>
      </c>
      <c r="M190" s="71">
        <v>1</v>
      </c>
      <c r="N190" s="71">
        <v>24</v>
      </c>
      <c r="O190" s="71"/>
      <c r="P190" s="72"/>
      <c r="Q190" s="69">
        <f>+Tabulka1224[[#This Row],[Počet ks nebo kg v balení na prodej]]-Tabulka1224[[#This Row],[Počet ks v balení (jen případě že se liší od údaje v sloupci L)]]</f>
        <v>0</v>
      </c>
      <c r="R190" s="69" t="b">
        <f>+IFERROR(Tabulka1224[[#This Row],[MJ počet ks/kg/bal]]=Tabulka1224[[#This Row],[Váha 1ks produktu (jen případě že se liší od údaje v sloupci N)]],"Rozdíl")</f>
        <v>1</v>
      </c>
      <c r="S190" s="70"/>
      <c r="T190" s="60"/>
    </row>
    <row r="191" spans="1:20" ht="35.1" customHeight="1" x14ac:dyDescent="0.25">
      <c r="A191" s="4" t="s">
        <v>520</v>
      </c>
      <c r="B191" s="23">
        <v>187</v>
      </c>
      <c r="C191" s="8" t="s">
        <v>174</v>
      </c>
      <c r="D191" s="8" t="s">
        <v>573</v>
      </c>
      <c r="E191" s="7">
        <v>48</v>
      </c>
      <c r="F191" s="5" t="s">
        <v>10</v>
      </c>
      <c r="G191" s="5">
        <v>75</v>
      </c>
      <c r="H191" s="59"/>
      <c r="I191" s="9">
        <f>+Tabulka1224[[#This Row],[Předpokládané množství]]*H191</f>
        <v>0</v>
      </c>
      <c r="J191" s="60"/>
      <c r="K191" s="7">
        <v>1</v>
      </c>
      <c r="L191" s="20">
        <v>48</v>
      </c>
      <c r="M191" s="71">
        <v>1</v>
      </c>
      <c r="N191" s="71">
        <v>48</v>
      </c>
      <c r="O191" s="71"/>
      <c r="P191" s="72"/>
      <c r="Q191" s="69">
        <f>+Tabulka1224[[#This Row],[Počet ks nebo kg v balení na prodej]]-Tabulka1224[[#This Row],[Počet ks v balení (jen případě že se liší od údaje v sloupci L)]]</f>
        <v>0</v>
      </c>
      <c r="R191" s="69" t="b">
        <f>+IFERROR(Tabulka1224[[#This Row],[MJ počet ks/kg/bal]]=Tabulka1224[[#This Row],[Váha 1ks produktu (jen případě že se liší od údaje v sloupci N)]],"Rozdíl")</f>
        <v>1</v>
      </c>
      <c r="S191" s="70"/>
      <c r="T191" s="60"/>
    </row>
    <row r="192" spans="1:20" ht="35.1" customHeight="1" x14ac:dyDescent="0.25">
      <c r="A192" s="4" t="s">
        <v>521</v>
      </c>
      <c r="B192" s="23">
        <v>188</v>
      </c>
      <c r="C192" s="11" t="s">
        <v>625</v>
      </c>
      <c r="D192" s="8" t="s">
        <v>574</v>
      </c>
      <c r="E192" s="7">
        <v>21</v>
      </c>
      <c r="F192" s="5" t="s">
        <v>10</v>
      </c>
      <c r="G192" s="5">
        <v>75</v>
      </c>
      <c r="H192" s="60"/>
      <c r="I192" s="9">
        <f>+Tabulka1224[[#This Row],[Předpokládané množství]]*H192</f>
        <v>0</v>
      </c>
      <c r="J192" s="60"/>
      <c r="K192" s="7">
        <v>1</v>
      </c>
      <c r="L192" s="20">
        <v>21</v>
      </c>
      <c r="M192" s="71">
        <v>1</v>
      </c>
      <c r="N192" s="71">
        <v>21</v>
      </c>
      <c r="O192" s="71"/>
      <c r="P192" s="72"/>
      <c r="Q192" s="69">
        <f>+Tabulka1224[[#This Row],[Počet ks nebo kg v balení na prodej]]-Tabulka1224[[#This Row],[Počet ks v balení (jen případě že se liší od údaje v sloupci L)]]</f>
        <v>0</v>
      </c>
      <c r="R192" s="69" t="b">
        <f>+IFERROR(Tabulka1224[[#This Row],[MJ počet ks/kg/bal]]=Tabulka1224[[#This Row],[Váha 1ks produktu (jen případě že se liší od údaje v sloupci N)]],"Rozdíl")</f>
        <v>1</v>
      </c>
      <c r="S192" s="70"/>
      <c r="T192" s="60"/>
    </row>
    <row r="193" spans="1:20" ht="35.1" customHeight="1" x14ac:dyDescent="0.25">
      <c r="A193" s="4" t="s">
        <v>522</v>
      </c>
      <c r="B193" s="23">
        <v>189</v>
      </c>
      <c r="C193" s="11" t="s">
        <v>626</v>
      </c>
      <c r="D193" s="8" t="s">
        <v>575</v>
      </c>
      <c r="E193" s="7">
        <v>21</v>
      </c>
      <c r="F193" s="5" t="s">
        <v>10</v>
      </c>
      <c r="G193" s="5">
        <v>75</v>
      </c>
      <c r="H193" s="60"/>
      <c r="I193" s="9">
        <f>+Tabulka1224[[#This Row],[Předpokládané množství]]*H193</f>
        <v>0</v>
      </c>
      <c r="J193" s="60"/>
      <c r="K193" s="7">
        <v>1</v>
      </c>
      <c r="L193" s="20">
        <v>21</v>
      </c>
      <c r="M193" s="71">
        <v>1</v>
      </c>
      <c r="N193" s="71">
        <v>21</v>
      </c>
      <c r="O193" s="71"/>
      <c r="P193" s="72"/>
      <c r="Q193" s="69">
        <f>+Tabulka1224[[#This Row],[Počet ks nebo kg v balení na prodej]]-Tabulka1224[[#This Row],[Počet ks v balení (jen případě že se liší od údaje v sloupci L)]]</f>
        <v>0</v>
      </c>
      <c r="R193" s="69" t="b">
        <f>+IFERROR(Tabulka1224[[#This Row],[MJ počet ks/kg/bal]]=Tabulka1224[[#This Row],[Váha 1ks produktu (jen případě že se liší od údaje v sloupci N)]],"Rozdíl")</f>
        <v>1</v>
      </c>
      <c r="S193" s="70"/>
      <c r="T193" s="60"/>
    </row>
    <row r="194" spans="1:20" ht="35.1" customHeight="1" x14ac:dyDescent="0.25">
      <c r="A194" s="4" t="s">
        <v>523</v>
      </c>
      <c r="B194" s="29">
        <v>190</v>
      </c>
      <c r="C194" s="1" t="s">
        <v>244</v>
      </c>
      <c r="D194" s="8" t="s">
        <v>576</v>
      </c>
      <c r="E194" s="7">
        <v>25</v>
      </c>
      <c r="F194" s="5" t="s">
        <v>10</v>
      </c>
      <c r="G194" s="5">
        <v>75</v>
      </c>
      <c r="H194" s="59"/>
      <c r="I194" s="9">
        <f>+Tabulka1224[[#This Row],[Předpokládané množství]]*H194</f>
        <v>0</v>
      </c>
      <c r="J194" s="60"/>
      <c r="K194" s="7">
        <v>1</v>
      </c>
      <c r="L194" s="20">
        <v>25</v>
      </c>
      <c r="M194" s="71">
        <v>1</v>
      </c>
      <c r="N194" s="71">
        <v>25</v>
      </c>
      <c r="O194" s="71"/>
      <c r="P194" s="72"/>
      <c r="Q194" s="69">
        <f>+Tabulka1224[[#This Row],[Počet ks nebo kg v balení na prodej]]-Tabulka1224[[#This Row],[Počet ks v balení (jen případě že se liší od údaje v sloupci L)]]</f>
        <v>0</v>
      </c>
      <c r="R194" s="69" t="b">
        <f>+IFERROR(Tabulka1224[[#This Row],[MJ počet ks/kg/bal]]=Tabulka1224[[#This Row],[Váha 1ks produktu (jen případě že se liší od údaje v sloupci N)]],"Rozdíl")</f>
        <v>1</v>
      </c>
      <c r="S194" s="70"/>
      <c r="T194" s="60"/>
    </row>
    <row r="195" spans="1:20" ht="35.1" customHeight="1" x14ac:dyDescent="0.25">
      <c r="A195" s="4" t="s">
        <v>524</v>
      </c>
      <c r="B195" s="23">
        <v>191</v>
      </c>
      <c r="C195" s="1" t="s">
        <v>192</v>
      </c>
      <c r="D195" s="8" t="s">
        <v>176</v>
      </c>
      <c r="E195" s="7">
        <v>50</v>
      </c>
      <c r="F195" s="5" t="s">
        <v>10</v>
      </c>
      <c r="G195" s="5">
        <v>75</v>
      </c>
      <c r="H195" s="60"/>
      <c r="I195" s="9">
        <f>+Tabulka1224[[#This Row],[Předpokládané množství]]*H195</f>
        <v>0</v>
      </c>
      <c r="J195" s="65"/>
      <c r="K195" s="20">
        <v>1</v>
      </c>
      <c r="L195" s="20">
        <v>50</v>
      </c>
      <c r="M195" s="71">
        <v>1</v>
      </c>
      <c r="N195" s="71">
        <v>50</v>
      </c>
      <c r="O195" s="71"/>
      <c r="P195" s="72"/>
      <c r="Q195" s="69">
        <f>+Tabulka1224[[#This Row],[Počet ks nebo kg v balení na prodej]]-Tabulka1224[[#This Row],[Počet ks v balení (jen případě že se liší od údaje v sloupci L)]]</f>
        <v>0</v>
      </c>
      <c r="R195" s="69" t="b">
        <f>+IFERROR(Tabulka1224[[#This Row],[MJ počet ks/kg/bal]]=Tabulka1224[[#This Row],[Váha 1ks produktu (jen případě že se liší od údaje v sloupci N)]],"Rozdíl")</f>
        <v>1</v>
      </c>
      <c r="S195" s="70"/>
      <c r="T195" s="60"/>
    </row>
    <row r="196" spans="1:20" ht="35.1" customHeight="1" x14ac:dyDescent="0.25">
      <c r="A196" s="4" t="s">
        <v>525</v>
      </c>
      <c r="B196" s="23">
        <v>192</v>
      </c>
      <c r="C196" s="1" t="s">
        <v>627</v>
      </c>
      <c r="D196" s="8" t="s">
        <v>577</v>
      </c>
      <c r="E196" s="7">
        <v>25</v>
      </c>
      <c r="F196" s="5" t="s">
        <v>10</v>
      </c>
      <c r="G196" s="5">
        <v>75</v>
      </c>
      <c r="H196" s="60"/>
      <c r="I196" s="9">
        <f>+Tabulka1224[[#This Row],[Předpokládané množství]]*H196</f>
        <v>0</v>
      </c>
      <c r="J196" s="60"/>
      <c r="K196" s="7">
        <v>1</v>
      </c>
      <c r="L196" s="20">
        <v>25</v>
      </c>
      <c r="M196" s="71">
        <v>1</v>
      </c>
      <c r="N196" s="71">
        <v>25</v>
      </c>
      <c r="O196" s="71"/>
      <c r="P196" s="72"/>
      <c r="Q196" s="69">
        <f>+Tabulka1224[[#This Row],[Počet ks nebo kg v balení na prodej]]-Tabulka1224[[#This Row],[Počet ks v balení (jen případě že se liší od údaje v sloupci L)]]</f>
        <v>0</v>
      </c>
      <c r="R196" s="69" t="b">
        <f>+IFERROR(Tabulka1224[[#This Row],[MJ počet ks/kg/bal]]=Tabulka1224[[#This Row],[Váha 1ks produktu (jen případě že se liší od údaje v sloupci N)]],"Rozdíl")</f>
        <v>1</v>
      </c>
      <c r="S196" s="70"/>
      <c r="T196" s="60"/>
    </row>
    <row r="197" spans="1:20" ht="35.1" customHeight="1" x14ac:dyDescent="0.25">
      <c r="A197" s="4" t="s">
        <v>526</v>
      </c>
      <c r="B197" s="23">
        <v>193</v>
      </c>
      <c r="C197" s="1" t="s">
        <v>628</v>
      </c>
      <c r="D197" s="8" t="s">
        <v>175</v>
      </c>
      <c r="E197" s="7">
        <v>25</v>
      </c>
      <c r="F197" s="5" t="s">
        <v>10</v>
      </c>
      <c r="G197" s="5">
        <v>75</v>
      </c>
      <c r="H197" s="59"/>
      <c r="I197" s="9">
        <f>+Tabulka1224[[#This Row],[Předpokládané množství]]*H197</f>
        <v>0</v>
      </c>
      <c r="J197" s="65"/>
      <c r="K197" s="20">
        <v>1</v>
      </c>
      <c r="L197" s="20">
        <v>25</v>
      </c>
      <c r="M197" s="71">
        <v>1</v>
      </c>
      <c r="N197" s="71">
        <v>25</v>
      </c>
      <c r="O197" s="71"/>
      <c r="P197" s="72"/>
      <c r="Q197" s="69">
        <f>+Tabulka1224[[#This Row],[Počet ks nebo kg v balení na prodej]]-Tabulka1224[[#This Row],[Počet ks v balení (jen případě že se liší od údaje v sloupci L)]]</f>
        <v>0</v>
      </c>
      <c r="R197" s="69" t="b">
        <f>+IFERROR(Tabulka1224[[#This Row],[MJ počet ks/kg/bal]]=Tabulka1224[[#This Row],[Váha 1ks produktu (jen případě že se liší od údaje v sloupci N)]],"Rozdíl")</f>
        <v>1</v>
      </c>
      <c r="S197" s="70"/>
      <c r="T197" s="60"/>
    </row>
    <row r="198" spans="1:20" ht="35.1" customHeight="1" x14ac:dyDescent="0.25">
      <c r="A198" s="4" t="s">
        <v>527</v>
      </c>
      <c r="B198" s="23">
        <v>194</v>
      </c>
      <c r="C198" s="11" t="s">
        <v>629</v>
      </c>
      <c r="D198" s="8" t="s">
        <v>578</v>
      </c>
      <c r="E198" s="7">
        <v>50</v>
      </c>
      <c r="F198" s="5" t="s">
        <v>10</v>
      </c>
      <c r="G198" s="5">
        <v>75</v>
      </c>
      <c r="H198" s="60"/>
      <c r="I198" s="9">
        <f>+Tabulka1224[[#This Row],[Předpokládané množství]]*H198</f>
        <v>0</v>
      </c>
      <c r="J198" s="65"/>
      <c r="K198" s="20">
        <v>1</v>
      </c>
      <c r="L198" s="20">
        <v>50</v>
      </c>
      <c r="M198" s="71">
        <v>1</v>
      </c>
      <c r="N198" s="71">
        <v>50</v>
      </c>
      <c r="O198" s="71"/>
      <c r="P198" s="72"/>
      <c r="Q198" s="69">
        <f>+Tabulka1224[[#This Row],[Počet ks nebo kg v balení na prodej]]-Tabulka1224[[#This Row],[Počet ks v balení (jen případě že se liší od údaje v sloupci L)]]</f>
        <v>0</v>
      </c>
      <c r="R198" s="69" t="b">
        <f>+IFERROR(Tabulka1224[[#This Row],[MJ počet ks/kg/bal]]=Tabulka1224[[#This Row],[Váha 1ks produktu (jen případě že se liší od údaje v sloupci N)]],"Rozdíl")</f>
        <v>1</v>
      </c>
      <c r="S198" s="70"/>
      <c r="T198" s="60"/>
    </row>
    <row r="199" spans="1:20" ht="35.1" customHeight="1" x14ac:dyDescent="0.25">
      <c r="A199" s="4" t="s">
        <v>528</v>
      </c>
      <c r="B199" s="29">
        <v>195</v>
      </c>
      <c r="C199" s="1" t="s">
        <v>630</v>
      </c>
      <c r="D199" s="8" t="s">
        <v>328</v>
      </c>
      <c r="E199" s="7">
        <v>48</v>
      </c>
      <c r="F199" s="5" t="s">
        <v>10</v>
      </c>
      <c r="G199" s="5">
        <v>75</v>
      </c>
      <c r="H199" s="60"/>
      <c r="I199" s="9">
        <f>+Tabulka1224[[#This Row],[Předpokládané množství]]*H199</f>
        <v>0</v>
      </c>
      <c r="J199" s="65"/>
      <c r="K199" s="20">
        <v>1</v>
      </c>
      <c r="L199" s="20">
        <v>48</v>
      </c>
      <c r="M199" s="71">
        <v>1</v>
      </c>
      <c r="N199" s="71">
        <v>48</v>
      </c>
      <c r="O199" s="71"/>
      <c r="P199" s="72"/>
      <c r="Q199" s="69">
        <f>+Tabulka1224[[#This Row],[Počet ks nebo kg v balení na prodej]]-Tabulka1224[[#This Row],[Počet ks v balení (jen případě že se liší od údaje v sloupci L)]]</f>
        <v>0</v>
      </c>
      <c r="R199" s="69" t="b">
        <f>+IFERROR(Tabulka1224[[#This Row],[MJ počet ks/kg/bal]]=Tabulka1224[[#This Row],[Váha 1ks produktu (jen případě že se liší od údaje v sloupci N)]],"Rozdíl")</f>
        <v>1</v>
      </c>
      <c r="S199" s="70"/>
      <c r="T199" s="60"/>
    </row>
    <row r="200" spans="1:20" ht="35.1" customHeight="1" x14ac:dyDescent="0.25">
      <c r="A200" s="4" t="s">
        <v>529</v>
      </c>
      <c r="B200" s="23">
        <v>196</v>
      </c>
      <c r="C200" s="8" t="s">
        <v>631</v>
      </c>
      <c r="D200" s="8" t="s">
        <v>579</v>
      </c>
      <c r="E200" s="7">
        <v>50</v>
      </c>
      <c r="F200" s="5" t="s">
        <v>10</v>
      </c>
      <c r="G200" s="5">
        <v>75</v>
      </c>
      <c r="H200" s="59"/>
      <c r="I200" s="9">
        <f>+Tabulka1224[[#This Row],[Předpokládané množství]]*H200</f>
        <v>0</v>
      </c>
      <c r="J200" s="65"/>
      <c r="K200" s="20">
        <v>1</v>
      </c>
      <c r="L200" s="20">
        <v>50</v>
      </c>
      <c r="M200" s="71">
        <v>1</v>
      </c>
      <c r="N200" s="71">
        <v>50</v>
      </c>
      <c r="O200" s="71"/>
      <c r="P200" s="72"/>
      <c r="Q200" s="69">
        <f>+Tabulka1224[[#This Row],[Počet ks nebo kg v balení na prodej]]-Tabulka1224[[#This Row],[Počet ks v balení (jen případě že se liší od údaje v sloupci L)]]</f>
        <v>0</v>
      </c>
      <c r="R200" s="69" t="b">
        <f>+IFERROR(Tabulka1224[[#This Row],[MJ počet ks/kg/bal]]=Tabulka1224[[#This Row],[Váha 1ks produktu (jen případě že se liší od údaje v sloupci N)]],"Rozdíl")</f>
        <v>1</v>
      </c>
      <c r="S200" s="70"/>
      <c r="T200" s="60"/>
    </row>
    <row r="201" spans="1:20" ht="35.1" customHeight="1" x14ac:dyDescent="0.25">
      <c r="A201" s="4" t="s">
        <v>530</v>
      </c>
      <c r="B201" s="23">
        <v>197</v>
      </c>
      <c r="C201" s="1" t="s">
        <v>632</v>
      </c>
      <c r="D201" s="8" t="s">
        <v>580</v>
      </c>
      <c r="E201" s="7">
        <v>50</v>
      </c>
      <c r="F201" s="5" t="s">
        <v>10</v>
      </c>
      <c r="G201" s="5">
        <v>75</v>
      </c>
      <c r="H201" s="60"/>
      <c r="I201" s="9">
        <f>+Tabulka1224[[#This Row],[Předpokládané množství]]*H201</f>
        <v>0</v>
      </c>
      <c r="J201" s="65"/>
      <c r="K201" s="20">
        <v>1</v>
      </c>
      <c r="L201" s="20">
        <v>50</v>
      </c>
      <c r="M201" s="71">
        <v>1</v>
      </c>
      <c r="N201" s="71">
        <v>50</v>
      </c>
      <c r="O201" s="71"/>
      <c r="P201" s="72"/>
      <c r="Q201" s="69">
        <f>+Tabulka1224[[#This Row],[Počet ks nebo kg v balení na prodej]]-Tabulka1224[[#This Row],[Počet ks v balení (jen případě že se liší od údaje v sloupci L)]]</f>
        <v>0</v>
      </c>
      <c r="R201" s="69" t="b">
        <f>+IFERROR(Tabulka1224[[#This Row],[MJ počet ks/kg/bal]]=Tabulka1224[[#This Row],[Váha 1ks produktu (jen případě že se liší od údaje v sloupci N)]],"Rozdíl")</f>
        <v>1</v>
      </c>
      <c r="S201" s="70"/>
      <c r="T201" s="60"/>
    </row>
    <row r="202" spans="1:20" ht="35.1" customHeight="1" x14ac:dyDescent="0.25">
      <c r="A202" s="4" t="s">
        <v>531</v>
      </c>
      <c r="B202" s="23">
        <v>198</v>
      </c>
      <c r="C202" s="13" t="s">
        <v>633</v>
      </c>
      <c r="D202" s="18" t="s">
        <v>177</v>
      </c>
      <c r="E202" s="14">
        <v>2.5</v>
      </c>
      <c r="F202" s="15" t="s">
        <v>1</v>
      </c>
      <c r="G202" s="15">
        <v>75</v>
      </c>
      <c r="H202" s="60"/>
      <c r="I202" s="16">
        <f>+Tabulka1224[[#This Row],[Předpokládané množství]]*H202</f>
        <v>0</v>
      </c>
      <c r="J202" s="66"/>
      <c r="K202" s="21">
        <v>1</v>
      </c>
      <c r="L202" s="20">
        <v>2.5</v>
      </c>
      <c r="M202" s="71">
        <v>1</v>
      </c>
      <c r="N202" s="71">
        <v>2.5</v>
      </c>
      <c r="O202" s="78"/>
      <c r="P202" s="79"/>
      <c r="Q202" s="69">
        <f>+Tabulka1224[[#This Row],[Počet ks nebo kg v balení na prodej]]-Tabulka1224[[#This Row],[Počet ks v balení (jen případě že se liší od údaje v sloupci L)]]</f>
        <v>0</v>
      </c>
      <c r="R202" s="69" t="b">
        <f>+IFERROR(Tabulka1224[[#This Row],[MJ počet ks/kg/bal]]=Tabulka1224[[#This Row],[Váha 1ks produktu (jen případě že se liší od údaje v sloupci N)]],"Rozdíl")</f>
        <v>1</v>
      </c>
      <c r="S202" s="70"/>
      <c r="T202" s="62"/>
    </row>
    <row r="203" spans="1:20" ht="35.1" customHeight="1" x14ac:dyDescent="0.25">
      <c r="A203" s="49" t="s">
        <v>532</v>
      </c>
      <c r="B203" s="23">
        <v>199</v>
      </c>
      <c r="C203" s="1" t="s">
        <v>336</v>
      </c>
      <c r="D203" s="8" t="s">
        <v>561</v>
      </c>
      <c r="E203" s="7">
        <v>3</v>
      </c>
      <c r="F203" s="5" t="s">
        <v>1</v>
      </c>
      <c r="G203" s="5">
        <v>375</v>
      </c>
      <c r="H203" s="59"/>
      <c r="I203" s="9">
        <f>+Tabulka1224[[#This Row],[Předpokládané množství]]*H204</f>
        <v>0</v>
      </c>
      <c r="J203" s="65"/>
      <c r="K203" s="20">
        <v>1</v>
      </c>
      <c r="L203" s="20">
        <v>3</v>
      </c>
      <c r="M203" s="71">
        <v>1</v>
      </c>
      <c r="N203" s="71">
        <v>3</v>
      </c>
      <c r="O203" s="71"/>
      <c r="P203" s="72"/>
      <c r="Q203" s="69">
        <f>+Tabulka1224[[#This Row],[Počet ks nebo kg v balení na prodej]]-Tabulka1224[[#This Row],[Počet ks v balení (jen případě že se liší od údaje v sloupci L)]]</f>
        <v>0</v>
      </c>
      <c r="R203" s="69" t="b">
        <f>+IFERROR(Tabulka1224[[#This Row],[MJ počet ks/kg/bal]]=Tabulka1224[[#This Row],[Váha 1ks produktu (jen případě že se liší od údaje v sloupci N)]],"Rozdíl")</f>
        <v>1</v>
      </c>
      <c r="S203" s="70"/>
      <c r="T203" s="60"/>
    </row>
    <row r="204" spans="1:20" ht="35.1" customHeight="1" x14ac:dyDescent="0.25">
      <c r="A204" s="4" t="s">
        <v>533</v>
      </c>
      <c r="B204" s="29">
        <v>200</v>
      </c>
      <c r="C204" s="1" t="s">
        <v>547</v>
      </c>
      <c r="D204" s="8" t="s">
        <v>562</v>
      </c>
      <c r="E204" s="7">
        <v>2</v>
      </c>
      <c r="F204" s="5" t="s">
        <v>1</v>
      </c>
      <c r="G204" s="5">
        <v>37.5</v>
      </c>
      <c r="H204" s="60"/>
      <c r="I204" s="9">
        <f>+Tabulka1224[[#This Row],[Předpokládané množství]]*H205</f>
        <v>0</v>
      </c>
      <c r="J204" s="65"/>
      <c r="K204" s="20">
        <v>1</v>
      </c>
      <c r="L204" s="20">
        <v>2</v>
      </c>
      <c r="M204" s="71">
        <v>1</v>
      </c>
      <c r="N204" s="71">
        <v>2</v>
      </c>
      <c r="O204" s="71"/>
      <c r="P204" s="72"/>
      <c r="Q204" s="69">
        <f>+Tabulka1224[[#This Row],[Počet ks nebo kg v balení na prodej]]-Tabulka1224[[#This Row],[Počet ks v balení (jen případě že se liší od údaje v sloupci L)]]</f>
        <v>0</v>
      </c>
      <c r="R204" s="69" t="b">
        <f>+IFERROR(Tabulka1224[[#This Row],[MJ počet ks/kg/bal]]=Tabulka1224[[#This Row],[Váha 1ks produktu (jen případě že se liší od údaje v sloupci N)]],"Rozdíl")</f>
        <v>1</v>
      </c>
      <c r="S204" s="70"/>
      <c r="T204" s="60"/>
    </row>
    <row r="205" spans="1:20" ht="35.1" customHeight="1" x14ac:dyDescent="0.25">
      <c r="A205" s="4" t="s">
        <v>534</v>
      </c>
      <c r="B205" s="23">
        <v>201</v>
      </c>
      <c r="C205" s="1" t="s">
        <v>548</v>
      </c>
      <c r="D205" s="8" t="s">
        <v>563</v>
      </c>
      <c r="E205" s="7">
        <v>2</v>
      </c>
      <c r="F205" s="5" t="s">
        <v>1</v>
      </c>
      <c r="G205" s="5">
        <v>37.5</v>
      </c>
      <c r="H205" s="60"/>
      <c r="I205" s="9">
        <f>+Tabulka1224[[#This Row],[Předpokládané množství]]*H206</f>
        <v>0</v>
      </c>
      <c r="J205" s="65"/>
      <c r="K205" s="20">
        <v>1</v>
      </c>
      <c r="L205" s="20">
        <v>2</v>
      </c>
      <c r="M205" s="71">
        <v>1</v>
      </c>
      <c r="N205" s="71">
        <v>2</v>
      </c>
      <c r="O205" s="71"/>
      <c r="P205" s="72"/>
      <c r="Q205" s="69">
        <f>+Tabulka1224[[#This Row],[Počet ks nebo kg v balení na prodej]]-Tabulka1224[[#This Row],[Počet ks v balení (jen případě že se liší od údaje v sloupci L)]]</f>
        <v>0</v>
      </c>
      <c r="R205" s="69" t="b">
        <f>+IFERROR(Tabulka1224[[#This Row],[MJ počet ks/kg/bal]]=Tabulka1224[[#This Row],[Váha 1ks produktu (jen případě že se liší od údaje v sloupci N)]],"Rozdíl")</f>
        <v>1</v>
      </c>
      <c r="S205" s="70"/>
      <c r="T205" s="60"/>
    </row>
    <row r="206" spans="1:20" s="12" customFormat="1" ht="35.1" customHeight="1" x14ac:dyDescent="0.25">
      <c r="A206" s="4" t="s">
        <v>535</v>
      </c>
      <c r="B206" s="23">
        <v>202</v>
      </c>
      <c r="C206" s="1" t="s">
        <v>549</v>
      </c>
      <c r="D206" s="8" t="s">
        <v>564</v>
      </c>
      <c r="E206" s="7">
        <v>2</v>
      </c>
      <c r="F206" s="5" t="s">
        <v>1</v>
      </c>
      <c r="G206" s="5">
        <v>37.5</v>
      </c>
      <c r="H206" s="59"/>
      <c r="I206" s="9">
        <f>+Tabulka1224[[#This Row],[Předpokládané množství]]*H207</f>
        <v>0</v>
      </c>
      <c r="J206" s="65"/>
      <c r="K206" s="20">
        <v>1</v>
      </c>
      <c r="L206" s="20">
        <v>2</v>
      </c>
      <c r="M206" s="71">
        <v>1</v>
      </c>
      <c r="N206" s="71">
        <v>2</v>
      </c>
      <c r="O206" s="71"/>
      <c r="P206" s="72"/>
      <c r="Q206" s="69">
        <f>+Tabulka1224[[#This Row],[Počet ks nebo kg v balení na prodej]]-Tabulka1224[[#This Row],[Počet ks v balení (jen případě že se liší od údaje v sloupci L)]]</f>
        <v>0</v>
      </c>
      <c r="R206" s="69" t="b">
        <f>+IFERROR(Tabulka1224[[#This Row],[MJ počet ks/kg/bal]]=Tabulka1224[[#This Row],[Váha 1ks produktu (jen případě že se liší od údaje v sloupci N)]],"Rozdíl")</f>
        <v>1</v>
      </c>
      <c r="S206" s="70"/>
      <c r="T206" s="60"/>
    </row>
    <row r="207" spans="1:20" ht="35.1" customHeight="1" x14ac:dyDescent="0.25">
      <c r="A207" s="4" t="s">
        <v>536</v>
      </c>
      <c r="B207" s="23">
        <v>203</v>
      </c>
      <c r="C207" s="1" t="s">
        <v>550</v>
      </c>
      <c r="D207" s="8" t="s">
        <v>565</v>
      </c>
      <c r="E207" s="7">
        <v>2</v>
      </c>
      <c r="F207" s="5" t="s">
        <v>1</v>
      </c>
      <c r="G207" s="5">
        <v>37.5</v>
      </c>
      <c r="H207" s="60"/>
      <c r="I207" s="9">
        <f>+Tabulka1224[[#This Row],[Předpokládané množství]]*H208</f>
        <v>0</v>
      </c>
      <c r="J207" s="65"/>
      <c r="K207" s="20">
        <v>1</v>
      </c>
      <c r="L207" s="20">
        <v>2</v>
      </c>
      <c r="M207" s="71">
        <v>1</v>
      </c>
      <c r="N207" s="71">
        <v>2</v>
      </c>
      <c r="O207" s="71"/>
      <c r="P207" s="72"/>
      <c r="Q207" s="69">
        <f>+Tabulka1224[[#This Row],[Počet ks nebo kg v balení na prodej]]-Tabulka1224[[#This Row],[Počet ks v balení (jen případě že se liší od údaje v sloupci L)]]</f>
        <v>0</v>
      </c>
      <c r="R207" s="69" t="b">
        <f>+IFERROR(Tabulka1224[[#This Row],[MJ počet ks/kg/bal]]=Tabulka1224[[#This Row],[Váha 1ks produktu (jen případě že se liší od údaje v sloupci N)]],"Rozdíl")</f>
        <v>1</v>
      </c>
      <c r="S207" s="70"/>
      <c r="T207" s="60"/>
    </row>
    <row r="208" spans="1:20" ht="35.1" customHeight="1" x14ac:dyDescent="0.25">
      <c r="A208" s="4" t="s">
        <v>537</v>
      </c>
      <c r="B208" s="23">
        <v>204</v>
      </c>
      <c r="C208" s="1" t="s">
        <v>551</v>
      </c>
      <c r="D208" s="8" t="s">
        <v>566</v>
      </c>
      <c r="E208" s="7">
        <v>3</v>
      </c>
      <c r="F208" s="5" t="s">
        <v>1</v>
      </c>
      <c r="G208" s="5">
        <v>75</v>
      </c>
      <c r="H208" s="60"/>
      <c r="I208" s="9">
        <f>+Tabulka1224[[#This Row],[Předpokládané množství]]*H209</f>
        <v>0</v>
      </c>
      <c r="J208" s="65"/>
      <c r="K208" s="20">
        <v>1</v>
      </c>
      <c r="L208" s="20">
        <v>3</v>
      </c>
      <c r="M208" s="71">
        <v>1</v>
      </c>
      <c r="N208" s="71">
        <v>3</v>
      </c>
      <c r="O208" s="71"/>
      <c r="P208" s="72"/>
      <c r="Q208" s="69">
        <f>+Tabulka1224[[#This Row],[Počet ks nebo kg v balení na prodej]]-Tabulka1224[[#This Row],[Počet ks v balení (jen případě že se liší od údaje v sloupci L)]]</f>
        <v>0</v>
      </c>
      <c r="R208" s="69" t="b">
        <f>+IFERROR(Tabulka1224[[#This Row],[MJ počet ks/kg/bal]]=Tabulka1224[[#This Row],[Váha 1ks produktu (jen případě že se liší od údaje v sloupci N)]],"Rozdíl")</f>
        <v>1</v>
      </c>
      <c r="S208" s="70"/>
      <c r="T208" s="60"/>
    </row>
    <row r="209" spans="1:20" ht="35.1" customHeight="1" x14ac:dyDescent="0.25">
      <c r="A209" s="4" t="s">
        <v>538</v>
      </c>
      <c r="B209" s="29">
        <v>205</v>
      </c>
      <c r="C209" s="1" t="s">
        <v>552</v>
      </c>
      <c r="D209" s="8" t="s">
        <v>567</v>
      </c>
      <c r="E209" s="7">
        <v>135</v>
      </c>
      <c r="F209" s="5" t="s">
        <v>10</v>
      </c>
      <c r="G209" s="5">
        <v>375</v>
      </c>
      <c r="H209" s="59"/>
      <c r="I209" s="9">
        <f>+Tabulka1224[[#This Row],[Předpokládané množství]]*H210</f>
        <v>0</v>
      </c>
      <c r="J209" s="65"/>
      <c r="K209" s="20">
        <v>1</v>
      </c>
      <c r="L209" s="20">
        <v>135</v>
      </c>
      <c r="M209" s="71">
        <v>1</v>
      </c>
      <c r="N209" s="71">
        <v>135</v>
      </c>
      <c r="O209" s="71"/>
      <c r="P209" s="72"/>
      <c r="Q209" s="69">
        <f>+Tabulka1224[[#This Row],[Počet ks nebo kg v balení na prodej]]-Tabulka1224[[#This Row],[Počet ks v balení (jen případě že se liší od údaje v sloupci L)]]</f>
        <v>0</v>
      </c>
      <c r="R209" s="69" t="b">
        <f>+IFERROR(Tabulka1224[[#This Row],[MJ počet ks/kg/bal]]=Tabulka1224[[#This Row],[Váha 1ks produktu (jen případě že se liší od údaje v sloupci N)]],"Rozdíl")</f>
        <v>1</v>
      </c>
      <c r="S209" s="70"/>
      <c r="T209" s="60"/>
    </row>
    <row r="210" spans="1:20" ht="35.1" customHeight="1" x14ac:dyDescent="0.25">
      <c r="A210" s="4" t="s">
        <v>539</v>
      </c>
      <c r="B210" s="23">
        <v>206</v>
      </c>
      <c r="C210" s="1" t="s">
        <v>553</v>
      </c>
      <c r="D210" s="8" t="s">
        <v>568</v>
      </c>
      <c r="E210" s="7">
        <v>105</v>
      </c>
      <c r="F210" s="5" t="s">
        <v>10</v>
      </c>
      <c r="G210" s="5">
        <v>375</v>
      </c>
      <c r="H210" s="60"/>
      <c r="I210" s="9">
        <f>+Tabulka1224[[#This Row],[Předpokládané množství]]*H211</f>
        <v>0</v>
      </c>
      <c r="J210" s="65"/>
      <c r="K210" s="20">
        <v>1</v>
      </c>
      <c r="L210" s="20">
        <v>105</v>
      </c>
      <c r="M210" s="71">
        <v>1</v>
      </c>
      <c r="N210" s="71">
        <v>105</v>
      </c>
      <c r="O210" s="71"/>
      <c r="P210" s="72"/>
      <c r="Q210" s="69">
        <f>+Tabulka1224[[#This Row],[Počet ks nebo kg v balení na prodej]]-Tabulka1224[[#This Row],[Počet ks v balení (jen případě že se liší od údaje v sloupci L)]]</f>
        <v>0</v>
      </c>
      <c r="R210" s="69" t="b">
        <f>+IFERROR(Tabulka1224[[#This Row],[MJ počet ks/kg/bal]]=Tabulka1224[[#This Row],[Váha 1ks produktu (jen případě že se liší od údaje v sloupci N)]],"Rozdíl")</f>
        <v>1</v>
      </c>
      <c r="S210" s="70"/>
      <c r="T210" s="60"/>
    </row>
    <row r="211" spans="1:20" ht="35.1" customHeight="1" x14ac:dyDescent="0.25">
      <c r="A211" s="4" t="s">
        <v>540</v>
      </c>
      <c r="B211" s="23">
        <v>207</v>
      </c>
      <c r="C211" s="1" t="s">
        <v>554</v>
      </c>
      <c r="D211" s="8" t="s">
        <v>568</v>
      </c>
      <c r="E211" s="7">
        <v>24</v>
      </c>
      <c r="F211" s="5" t="s">
        <v>10</v>
      </c>
      <c r="G211" s="5">
        <v>375</v>
      </c>
      <c r="H211" s="60"/>
      <c r="I211" s="9">
        <f>+Tabulka1224[[#This Row],[Předpokládané množství]]*H212</f>
        <v>0</v>
      </c>
      <c r="J211" s="65"/>
      <c r="K211" s="20">
        <v>1</v>
      </c>
      <c r="L211" s="20">
        <v>24</v>
      </c>
      <c r="M211" s="71">
        <v>1</v>
      </c>
      <c r="N211" s="71">
        <v>24</v>
      </c>
      <c r="O211" s="71"/>
      <c r="P211" s="72"/>
      <c r="Q211" s="69">
        <f>+Tabulka1224[[#This Row],[Počet ks nebo kg v balení na prodej]]-Tabulka1224[[#This Row],[Počet ks v balení (jen případě že se liší od údaje v sloupci L)]]</f>
        <v>0</v>
      </c>
      <c r="R211" s="69" t="b">
        <f>+IFERROR(Tabulka1224[[#This Row],[MJ počet ks/kg/bal]]=Tabulka1224[[#This Row],[Váha 1ks produktu (jen případě že se liší od údaje v sloupci N)]],"Rozdíl")</f>
        <v>1</v>
      </c>
      <c r="S211" s="70"/>
      <c r="T211" s="60"/>
    </row>
    <row r="212" spans="1:20" ht="35.1" customHeight="1" x14ac:dyDescent="0.25">
      <c r="A212" s="4" t="s">
        <v>541</v>
      </c>
      <c r="B212" s="23">
        <v>208</v>
      </c>
      <c r="C212" s="1" t="s">
        <v>555</v>
      </c>
      <c r="D212" s="8" t="s">
        <v>569</v>
      </c>
      <c r="E212" s="7">
        <v>24</v>
      </c>
      <c r="F212" s="5" t="s">
        <v>10</v>
      </c>
      <c r="G212" s="5">
        <v>375</v>
      </c>
      <c r="H212" s="59"/>
      <c r="I212" s="9">
        <f>+Tabulka1224[[#This Row],[Předpokládané množství]]*H213</f>
        <v>0</v>
      </c>
      <c r="J212" s="65"/>
      <c r="K212" s="20">
        <v>1</v>
      </c>
      <c r="L212" s="20">
        <v>24</v>
      </c>
      <c r="M212" s="71">
        <v>1</v>
      </c>
      <c r="N212" s="71">
        <v>24</v>
      </c>
      <c r="O212" s="71"/>
      <c r="P212" s="72"/>
      <c r="Q212" s="69">
        <f>+Tabulka1224[[#This Row],[Počet ks nebo kg v balení na prodej]]-Tabulka1224[[#This Row],[Počet ks v balení (jen případě že se liší od údaje v sloupci L)]]</f>
        <v>0</v>
      </c>
      <c r="R212" s="69" t="b">
        <f>+IFERROR(Tabulka1224[[#This Row],[MJ počet ks/kg/bal]]=Tabulka1224[[#This Row],[Váha 1ks produktu (jen případě že se liší od údaje v sloupci N)]],"Rozdíl")</f>
        <v>1</v>
      </c>
      <c r="S212" s="70"/>
      <c r="T212" s="60"/>
    </row>
    <row r="213" spans="1:20" ht="35.1" customHeight="1" x14ac:dyDescent="0.25">
      <c r="A213" s="4" t="s">
        <v>542</v>
      </c>
      <c r="B213" s="23">
        <v>209</v>
      </c>
      <c r="C213" s="1" t="s">
        <v>556</v>
      </c>
      <c r="D213" s="8" t="s">
        <v>570</v>
      </c>
      <c r="E213" s="7">
        <v>108</v>
      </c>
      <c r="F213" s="5" t="s">
        <v>10</v>
      </c>
      <c r="G213" s="5">
        <v>375</v>
      </c>
      <c r="H213" s="60"/>
      <c r="I213" s="9">
        <f>+Tabulka1224[[#This Row],[Předpokládané množství]]*H214</f>
        <v>0</v>
      </c>
      <c r="J213" s="65"/>
      <c r="K213" s="20">
        <v>1</v>
      </c>
      <c r="L213" s="20">
        <v>108</v>
      </c>
      <c r="M213" s="71">
        <v>1</v>
      </c>
      <c r="N213" s="71">
        <v>108</v>
      </c>
      <c r="O213" s="71"/>
      <c r="P213" s="72"/>
      <c r="Q213" s="69">
        <f>+Tabulka1224[[#This Row],[Počet ks nebo kg v balení na prodej]]-Tabulka1224[[#This Row],[Počet ks v balení (jen případě že se liší od údaje v sloupci L)]]</f>
        <v>0</v>
      </c>
      <c r="R213" s="69" t="b">
        <f>+IFERROR(Tabulka1224[[#This Row],[MJ počet ks/kg/bal]]=Tabulka1224[[#This Row],[Váha 1ks produktu (jen případě že se liší od údaje v sloupci N)]],"Rozdíl")</f>
        <v>1</v>
      </c>
      <c r="S213" s="70"/>
      <c r="T213" s="60"/>
    </row>
    <row r="214" spans="1:20" ht="35.1" customHeight="1" x14ac:dyDescent="0.25">
      <c r="A214" s="4" t="s">
        <v>543</v>
      </c>
      <c r="B214" s="29">
        <v>210</v>
      </c>
      <c r="C214" s="1" t="s">
        <v>557</v>
      </c>
      <c r="D214" s="8" t="s">
        <v>583</v>
      </c>
      <c r="E214" s="7">
        <v>2.5</v>
      </c>
      <c r="F214" s="5" t="s">
        <v>1</v>
      </c>
      <c r="G214" s="5">
        <v>150</v>
      </c>
      <c r="H214" s="60"/>
      <c r="I214" s="9">
        <f>+Tabulka1224[[#This Row],[Předpokládané množství]]*H215</f>
        <v>0</v>
      </c>
      <c r="J214" s="65"/>
      <c r="K214" s="20">
        <v>1</v>
      </c>
      <c r="L214" s="20">
        <v>2.5</v>
      </c>
      <c r="M214" s="71">
        <v>1</v>
      </c>
      <c r="N214" s="71">
        <v>2.5</v>
      </c>
      <c r="O214" s="71"/>
      <c r="P214" s="72"/>
      <c r="Q214" s="69">
        <f>+Tabulka1224[[#This Row],[Počet ks nebo kg v balení na prodej]]-Tabulka1224[[#This Row],[Počet ks v balení (jen případě že se liší od údaje v sloupci L)]]</f>
        <v>0</v>
      </c>
      <c r="R214" s="69" t="b">
        <f>+IFERROR(Tabulka1224[[#This Row],[MJ počet ks/kg/bal]]=Tabulka1224[[#This Row],[Váha 1ks produktu (jen případě že se liší od údaje v sloupci N)]],"Rozdíl")</f>
        <v>1</v>
      </c>
      <c r="S214" s="70"/>
      <c r="T214" s="60"/>
    </row>
    <row r="215" spans="1:20" ht="35.1" customHeight="1" x14ac:dyDescent="0.25">
      <c r="A215" s="4" t="s">
        <v>544</v>
      </c>
      <c r="B215" s="23">
        <v>211</v>
      </c>
      <c r="C215" s="1" t="s">
        <v>558</v>
      </c>
      <c r="D215" s="8" t="s">
        <v>571</v>
      </c>
      <c r="E215" s="7">
        <v>6</v>
      </c>
      <c r="F215" s="5" t="s">
        <v>10</v>
      </c>
      <c r="G215" s="5">
        <v>150</v>
      </c>
      <c r="H215" s="59"/>
      <c r="I215" s="9">
        <f>+Tabulka1224[[#This Row],[Předpokládané množství]]*H216</f>
        <v>0</v>
      </c>
      <c r="J215" s="65"/>
      <c r="K215" s="20">
        <v>1</v>
      </c>
      <c r="L215" s="20">
        <v>6</v>
      </c>
      <c r="M215" s="71">
        <v>1</v>
      </c>
      <c r="N215" s="71">
        <v>6</v>
      </c>
      <c r="O215" s="71"/>
      <c r="P215" s="72"/>
      <c r="Q215" s="69">
        <f>+Tabulka1224[[#This Row],[Počet ks nebo kg v balení na prodej]]-Tabulka1224[[#This Row],[Počet ks v balení (jen případě že se liší od údaje v sloupci L)]]</f>
        <v>0</v>
      </c>
      <c r="R215" s="69" t="b">
        <f>+IFERROR(Tabulka1224[[#This Row],[MJ počet ks/kg/bal]]=Tabulka1224[[#This Row],[Váha 1ks produktu (jen případě že se liší od údaje v sloupci N)]],"Rozdíl")</f>
        <v>1</v>
      </c>
      <c r="S215" s="70"/>
      <c r="T215" s="60"/>
    </row>
    <row r="216" spans="1:20" ht="35.1" customHeight="1" x14ac:dyDescent="0.25">
      <c r="A216" s="4" t="s">
        <v>545</v>
      </c>
      <c r="B216" s="23">
        <v>212</v>
      </c>
      <c r="C216" s="1" t="s">
        <v>559</v>
      </c>
      <c r="D216" s="8" t="s">
        <v>571</v>
      </c>
      <c r="E216" s="7">
        <v>6</v>
      </c>
      <c r="F216" s="5" t="s">
        <v>10</v>
      </c>
      <c r="G216" s="5">
        <v>150</v>
      </c>
      <c r="H216" s="60"/>
      <c r="I216" s="9">
        <f>+Tabulka1224[[#This Row],[Předpokládané množství]]*H217</f>
        <v>0</v>
      </c>
      <c r="J216" s="65"/>
      <c r="K216" s="20">
        <v>1</v>
      </c>
      <c r="L216" s="20">
        <v>6</v>
      </c>
      <c r="M216" s="71">
        <v>1</v>
      </c>
      <c r="N216" s="71">
        <v>6</v>
      </c>
      <c r="O216" s="71"/>
      <c r="P216" s="72"/>
      <c r="Q216" s="69">
        <f>+Tabulka1224[[#This Row],[Počet ks nebo kg v balení na prodej]]-Tabulka1224[[#This Row],[Počet ks v balení (jen případě že se liší od údaje v sloupci L)]]</f>
        <v>0</v>
      </c>
      <c r="R216" s="69" t="b">
        <f>+IFERROR(Tabulka1224[[#This Row],[MJ počet ks/kg/bal]]=Tabulka1224[[#This Row],[Váha 1ks produktu (jen případě že se liší od údaje v sloupci N)]],"Rozdíl")</f>
        <v>1</v>
      </c>
      <c r="S216" s="70"/>
      <c r="T216" s="60"/>
    </row>
    <row r="217" spans="1:20" ht="35.1" customHeight="1" x14ac:dyDescent="0.25">
      <c r="A217" s="4" t="s">
        <v>546</v>
      </c>
      <c r="B217" s="23">
        <v>213</v>
      </c>
      <c r="C217" s="1" t="s">
        <v>560</v>
      </c>
      <c r="D217" s="8" t="s">
        <v>571</v>
      </c>
      <c r="E217" s="7">
        <v>6</v>
      </c>
      <c r="F217" s="5" t="s">
        <v>10</v>
      </c>
      <c r="G217" s="5">
        <v>150</v>
      </c>
      <c r="H217" s="60"/>
      <c r="I217" s="9">
        <f>+Tabulka1224[[#This Row],[Předpokládané množství]]*H218</f>
        <v>0</v>
      </c>
      <c r="J217" s="65"/>
      <c r="K217" s="20">
        <v>1</v>
      </c>
      <c r="L217" s="20">
        <v>6</v>
      </c>
      <c r="M217" s="71">
        <v>1</v>
      </c>
      <c r="N217" s="71">
        <v>6</v>
      </c>
      <c r="O217" s="71"/>
      <c r="P217" s="72"/>
      <c r="Q217" s="69">
        <f>+Tabulka1224[[#This Row],[Počet ks nebo kg v balení na prodej]]-Tabulka1224[[#This Row],[Počet ks v balení (jen případě že se liší od údaje v sloupci L)]]</f>
        <v>0</v>
      </c>
      <c r="R217" s="69" t="b">
        <f>+IFERROR(Tabulka1224[[#This Row],[MJ počet ks/kg/bal]]=Tabulka1224[[#This Row],[Váha 1ks produktu (jen případě že se liší od údaje v sloupci N)]],"Rozdíl")</f>
        <v>1</v>
      </c>
      <c r="S217" s="70"/>
      <c r="T217" s="60"/>
    </row>
    <row r="218" spans="1:20" ht="35.1" customHeight="1" x14ac:dyDescent="0.25">
      <c r="B218" s="23">
        <v>214</v>
      </c>
      <c r="C218" s="1" t="s">
        <v>584</v>
      </c>
      <c r="D218" s="8" t="s">
        <v>585</v>
      </c>
      <c r="E218" s="7">
        <v>10</v>
      </c>
      <c r="F218" s="5" t="s">
        <v>10</v>
      </c>
      <c r="G218" s="5">
        <v>75</v>
      </c>
      <c r="H218" s="59"/>
      <c r="I218" s="9">
        <f>+Tabulka1224[[#This Row],[Předpokládané množství]]*H218</f>
        <v>0</v>
      </c>
      <c r="J218" s="60"/>
      <c r="K218" s="7">
        <v>1</v>
      </c>
      <c r="L218" s="20">
        <v>10</v>
      </c>
      <c r="M218" s="71">
        <v>1</v>
      </c>
      <c r="N218" s="71">
        <v>10</v>
      </c>
      <c r="O218" s="71"/>
      <c r="P218" s="80"/>
      <c r="Q218" s="69">
        <f>+Tabulka1224[[#This Row],[Počet ks nebo kg v balení na prodej]]-Tabulka1224[[#This Row],[Počet ks v balení (jen případě že se liší od údaje v sloupci L)]]</f>
        <v>0</v>
      </c>
      <c r="R218" s="69" t="b">
        <f>+IFERROR(Tabulka1224[[#This Row],[MJ počet ks/kg/bal]]=Tabulka1224[[#This Row],[Váha 1ks produktu (jen případě že se liší od údaje v sloupci N)]],"Rozdíl")</f>
        <v>1</v>
      </c>
      <c r="S218" s="70"/>
      <c r="T218" s="60"/>
    </row>
    <row r="219" spans="1:20" ht="35.1" customHeight="1" x14ac:dyDescent="0.25">
      <c r="B219" s="29">
        <v>215</v>
      </c>
      <c r="C219" s="1" t="s">
        <v>648</v>
      </c>
      <c r="D219" s="8" t="s">
        <v>649</v>
      </c>
      <c r="E219" s="7">
        <v>2.5</v>
      </c>
      <c r="F219" s="5" t="s">
        <v>1</v>
      </c>
      <c r="G219" s="5">
        <v>25</v>
      </c>
      <c r="H219" s="60"/>
      <c r="I219" s="9">
        <f>+Tabulka1224[[#This Row],[Předpokládané množství]]*H219</f>
        <v>0</v>
      </c>
      <c r="J219" s="60"/>
      <c r="K219" s="7">
        <v>1</v>
      </c>
      <c r="L219" s="7">
        <v>2.5</v>
      </c>
      <c r="M219" s="76">
        <v>1</v>
      </c>
      <c r="N219" s="76">
        <v>2.5</v>
      </c>
      <c r="O219" s="76"/>
      <c r="P219" s="72"/>
      <c r="Q219" s="77">
        <f>+Tabulka1224[[#This Row],[Počet ks nebo kg v balení na prodej]]-Tabulka1224[[#This Row],[Počet ks v balení (jen případě že se liší od údaje v sloupci L)]]</f>
        <v>0</v>
      </c>
      <c r="R219" s="77" t="b">
        <f>+IFERROR(Tabulka1224[[#This Row],[MJ počet ks/kg/bal]]=Tabulka1224[[#This Row],[Váha 1ks produktu (jen případě že se liší od údaje v sloupci N)]],"Rozdíl")</f>
        <v>1</v>
      </c>
      <c r="S219" s="70"/>
      <c r="T219" s="60"/>
    </row>
    <row r="220" spans="1:20" ht="35.1" customHeight="1" x14ac:dyDescent="0.25">
      <c r="B220" s="23">
        <v>216</v>
      </c>
      <c r="C220" s="1" t="s">
        <v>650</v>
      </c>
      <c r="D220" s="8" t="s">
        <v>651</v>
      </c>
      <c r="E220" s="7">
        <v>2</v>
      </c>
      <c r="F220" s="5" t="s">
        <v>1</v>
      </c>
      <c r="G220" s="5">
        <v>25</v>
      </c>
      <c r="H220" s="60"/>
      <c r="I220" s="9">
        <f>+Tabulka1224[[#This Row],[Předpokládané množství]]*H220</f>
        <v>0</v>
      </c>
      <c r="J220" s="60"/>
      <c r="K220" s="7">
        <v>1</v>
      </c>
      <c r="L220" s="7">
        <v>2</v>
      </c>
      <c r="M220" s="76">
        <v>1</v>
      </c>
      <c r="N220" s="76">
        <v>2</v>
      </c>
      <c r="O220" s="76"/>
      <c r="P220" s="72"/>
      <c r="Q220" s="77">
        <f>+Tabulka1224[[#This Row],[Počet ks nebo kg v balení na prodej]]-Tabulka1224[[#This Row],[Počet ks v balení (jen případě že se liší od údaje v sloupci L)]]</f>
        <v>0</v>
      </c>
      <c r="R220" s="77" t="b">
        <f>+IFERROR(Tabulka1224[[#This Row],[MJ počet ks/kg/bal]]=Tabulka1224[[#This Row],[Váha 1ks produktu (jen případě že se liší od údaje v sloupci N)]],"Rozdíl")</f>
        <v>1</v>
      </c>
      <c r="S220" s="70"/>
      <c r="T220" s="60"/>
    </row>
    <row r="221" spans="1:20" ht="35.1" customHeight="1" x14ac:dyDescent="0.25">
      <c r="A221" s="51"/>
      <c r="B221" s="52">
        <v>217</v>
      </c>
      <c r="C221" s="53" t="s">
        <v>654</v>
      </c>
      <c r="D221" s="54" t="s">
        <v>652</v>
      </c>
      <c r="E221" s="55">
        <v>5</v>
      </c>
      <c r="F221" s="56" t="s">
        <v>1</v>
      </c>
      <c r="G221" s="56">
        <v>25</v>
      </c>
      <c r="H221" s="59"/>
      <c r="I221" s="57">
        <f>+Tabulka1224[[#This Row],[Předpokládané množství]]*H221</f>
        <v>0</v>
      </c>
      <c r="J221" s="63"/>
      <c r="K221" s="55">
        <v>1</v>
      </c>
      <c r="L221" s="55">
        <v>25</v>
      </c>
      <c r="M221" s="81">
        <v>1</v>
      </c>
      <c r="N221" s="81">
        <v>25</v>
      </c>
      <c r="O221" s="81"/>
      <c r="P221" s="82"/>
      <c r="Q221" s="70">
        <f>+Tabulka1224[[#This Row],[Počet ks nebo kg v balení na prodej]]-Tabulka1224[[#This Row],[Počet ks v balení (jen případě že se liší od údaje v sloupci L)]]</f>
        <v>0</v>
      </c>
      <c r="R221" s="77" t="b">
        <f>+IFERROR(Tabulka1224[[#This Row],[MJ počet ks/kg/bal]]=Tabulka1224[[#This Row],[Váha 1ks produktu (jen případě že se liší od údaje v sloupci N)]],"Rozdíl")</f>
        <v>1</v>
      </c>
      <c r="S221" s="70"/>
      <c r="T221" s="60"/>
    </row>
    <row r="222" spans="1:20" ht="35.1" customHeight="1" x14ac:dyDescent="0.25">
      <c r="A222" s="51"/>
      <c r="B222" s="52">
        <v>218</v>
      </c>
      <c r="C222" s="53" t="s">
        <v>653</v>
      </c>
      <c r="D222" s="54" t="s">
        <v>655</v>
      </c>
      <c r="E222" s="55">
        <v>3</v>
      </c>
      <c r="F222" s="56" t="s">
        <v>1</v>
      </c>
      <c r="G222" s="56">
        <v>25</v>
      </c>
      <c r="H222" s="60"/>
      <c r="I222" s="57">
        <f>+Tabulka1224[[#This Row],[Předpokládané množství]]*H222</f>
        <v>0</v>
      </c>
      <c r="J222" s="63"/>
      <c r="K222" s="55">
        <v>1</v>
      </c>
      <c r="L222" s="55">
        <v>3</v>
      </c>
      <c r="M222" s="81">
        <v>1</v>
      </c>
      <c r="N222" s="81">
        <v>3</v>
      </c>
      <c r="O222" s="81"/>
      <c r="P222" s="82"/>
      <c r="Q222" s="70">
        <f>+Tabulka1224[[#This Row],[Počet ks nebo kg v balení na prodej]]-Tabulka1224[[#This Row],[Počet ks v balení (jen případě že se liší od údaje v sloupci L)]]</f>
        <v>0</v>
      </c>
      <c r="R222" s="77" t="b">
        <f>+IFERROR(Tabulka1224[[#This Row],[MJ počet ks/kg/bal]]=Tabulka1224[[#This Row],[Váha 1ks produktu (jen případě že se liší od údaje v sloupci N)]],"Rozdíl")</f>
        <v>1</v>
      </c>
      <c r="S222" s="70"/>
      <c r="T222" s="60"/>
    </row>
    <row r="223" spans="1:20" ht="35.1" customHeight="1" x14ac:dyDescent="0.25">
      <c r="A223" s="51"/>
      <c r="B223" s="29">
        <v>219</v>
      </c>
      <c r="C223" s="53" t="s">
        <v>657</v>
      </c>
      <c r="D223" s="54" t="s">
        <v>659</v>
      </c>
      <c r="E223" s="55">
        <f>40*0.15</f>
        <v>6</v>
      </c>
      <c r="F223" s="56" t="s">
        <v>10</v>
      </c>
      <c r="G223" s="56">
        <v>80</v>
      </c>
      <c r="H223" s="60"/>
      <c r="I223" s="57">
        <f>+Tabulka1224[[#This Row],[Předpokládané množství]]*H223</f>
        <v>0</v>
      </c>
      <c r="J223" s="63"/>
      <c r="K223" s="55">
        <v>1</v>
      </c>
      <c r="L223" s="55">
        <v>40</v>
      </c>
      <c r="M223" s="81">
        <v>1</v>
      </c>
      <c r="N223" s="81">
        <v>40</v>
      </c>
      <c r="O223" s="81"/>
      <c r="P223" s="82"/>
      <c r="Q223" s="70">
        <f>+Tabulka1224[[#This Row],[Počet ks nebo kg v balení na prodej]]-Tabulka1224[[#This Row],[Počet ks v balení (jen případě že se liší od údaje v sloupci L)]]</f>
        <v>0</v>
      </c>
      <c r="R223" s="70" t="b">
        <f>+IFERROR(Tabulka1224[[#This Row],[MJ počet ks/kg/bal]]=Tabulka1224[[#This Row],[Váha 1ks produktu (jen případě že se liší od údaje v sloupci N)]],"Rozdíl")</f>
        <v>1</v>
      </c>
      <c r="S223" s="70"/>
      <c r="T223" s="60"/>
    </row>
    <row r="224" spans="1:20" ht="35.1" customHeight="1" x14ac:dyDescent="0.25">
      <c r="A224" s="51"/>
      <c r="B224" s="23">
        <v>220</v>
      </c>
      <c r="C224" s="53" t="s">
        <v>658</v>
      </c>
      <c r="D224" s="54" t="s">
        <v>660</v>
      </c>
      <c r="E224" s="55">
        <v>6</v>
      </c>
      <c r="F224" s="56" t="s">
        <v>10</v>
      </c>
      <c r="G224" s="56">
        <v>80</v>
      </c>
      <c r="H224" s="59"/>
      <c r="I224" s="57">
        <f>+Tabulka1224[[#This Row],[Předpokládané množství]]*H224</f>
        <v>0</v>
      </c>
      <c r="J224" s="63"/>
      <c r="K224" s="55">
        <v>1</v>
      </c>
      <c r="L224" s="55">
        <v>40</v>
      </c>
      <c r="M224" s="81">
        <v>1</v>
      </c>
      <c r="N224" s="81">
        <v>40</v>
      </c>
      <c r="O224" s="81"/>
      <c r="P224" s="82"/>
      <c r="Q224" s="70">
        <f>+Tabulka1224[[#This Row],[Počet ks nebo kg v balení na prodej]]-Tabulka1224[[#This Row],[Počet ks v balení (jen případě že se liší od údaje v sloupci L)]]</f>
        <v>0</v>
      </c>
      <c r="R224" s="70" t="b">
        <f>+IFERROR(Tabulka1224[[#This Row],[MJ počet ks/kg/bal]]=Tabulka1224[[#This Row],[Váha 1ks produktu (jen případě že se liší od údaje v sloupci N)]],"Rozdíl")</f>
        <v>1</v>
      </c>
      <c r="S224" s="70"/>
      <c r="T224" s="60"/>
    </row>
    <row r="225" spans="1:20" ht="30" customHeight="1" x14ac:dyDescent="0.25">
      <c r="A225" s="51"/>
      <c r="B225" s="52">
        <v>221</v>
      </c>
      <c r="C225" s="53" t="s">
        <v>666</v>
      </c>
      <c r="D225" s="54" t="s">
        <v>665</v>
      </c>
      <c r="E225" s="55">
        <v>4.2</v>
      </c>
      <c r="F225" s="56" t="s">
        <v>1</v>
      </c>
      <c r="G225" s="56">
        <v>80</v>
      </c>
      <c r="H225" s="60"/>
      <c r="I225" s="57">
        <f>+Tabulka1224[[#This Row],[Předpokládané množství]]*H225</f>
        <v>0</v>
      </c>
      <c r="J225" s="63"/>
      <c r="K225" s="55">
        <v>1</v>
      </c>
      <c r="L225" s="55">
        <v>120</v>
      </c>
      <c r="M225" s="81">
        <v>1</v>
      </c>
      <c r="N225" s="81">
        <v>120</v>
      </c>
      <c r="O225" s="81"/>
      <c r="P225" s="82"/>
      <c r="Q225" s="70">
        <f>+Tabulka1224[[#This Row],[Počet ks nebo kg v balení na prodej]]-Tabulka1224[[#This Row],[Počet ks v balení (jen případě že se liší od údaje v sloupci L)]]</f>
        <v>0</v>
      </c>
      <c r="R225" s="70" t="b">
        <f>+IFERROR(Tabulka1224[[#This Row],[MJ počet ks/kg/bal]]=Tabulka1224[[#This Row],[Váha 1ks produktu (jen případě že se liší od údaje v sloupci N)]],"Rozdíl")</f>
        <v>1</v>
      </c>
      <c r="S225" s="70"/>
      <c r="T225" s="60"/>
    </row>
    <row r="226" spans="1:20" ht="30" customHeight="1" x14ac:dyDescent="0.25">
      <c r="A226" s="51"/>
      <c r="B226" s="52">
        <v>222</v>
      </c>
      <c r="C226" s="53" t="s">
        <v>668</v>
      </c>
      <c r="D226" s="54" t="s">
        <v>667</v>
      </c>
      <c r="E226" s="55">
        <f>110*0.055</f>
        <v>6.05</v>
      </c>
      <c r="F226" s="56" t="s">
        <v>10</v>
      </c>
      <c r="G226" s="56">
        <v>500</v>
      </c>
      <c r="H226" s="60"/>
      <c r="I226" s="57">
        <f>+Tabulka1224[[#This Row],[Předpokládané množství]]*H226</f>
        <v>0</v>
      </c>
      <c r="J226" s="63"/>
      <c r="K226" s="55">
        <v>1</v>
      </c>
      <c r="L226" s="55">
        <v>110</v>
      </c>
      <c r="M226" s="81">
        <v>1</v>
      </c>
      <c r="N226" s="81">
        <v>110</v>
      </c>
      <c r="O226" s="81"/>
      <c r="P226" s="82"/>
      <c r="Q226" s="70">
        <f>+Tabulka1224[[#This Row],[Počet ks nebo kg v balení na prodej]]-Tabulka1224[[#This Row],[Počet ks v balení (jen případě že se liší od údaje v sloupci L)]]</f>
        <v>0</v>
      </c>
      <c r="R226" s="70" t="b">
        <f>+IFERROR(Tabulka1224[[#This Row],[MJ počet ks/kg/bal]]=Tabulka1224[[#This Row],[Váha 1ks produktu (jen případě že se liší od údaje v sloupci N)]],"Rozdíl")</f>
        <v>1</v>
      </c>
      <c r="S226" s="70"/>
      <c r="T226" s="60"/>
    </row>
    <row r="227" spans="1:20" ht="30" customHeight="1" x14ac:dyDescent="0.25">
      <c r="A227" s="51"/>
      <c r="B227" s="29">
        <v>223</v>
      </c>
      <c r="C227" s="53" t="s">
        <v>661</v>
      </c>
      <c r="D227" s="54" t="s">
        <v>669</v>
      </c>
      <c r="E227" s="55">
        <v>1</v>
      </c>
      <c r="F227" s="56" t="s">
        <v>10</v>
      </c>
      <c r="G227" s="56">
        <v>20</v>
      </c>
      <c r="H227" s="59"/>
      <c r="I227" s="57">
        <f>+Tabulka1224[[#This Row],[Předpokládané množství]]*H227</f>
        <v>0</v>
      </c>
      <c r="J227" s="63"/>
      <c r="K227" s="55">
        <v>1</v>
      </c>
      <c r="L227" s="55">
        <v>1</v>
      </c>
      <c r="M227" s="81">
        <v>1</v>
      </c>
      <c r="N227" s="81">
        <v>1</v>
      </c>
      <c r="O227" s="81"/>
      <c r="P227" s="82"/>
      <c r="Q227" s="70">
        <f>+Tabulka1224[[#This Row],[Počet ks nebo kg v balení na prodej]]-Tabulka1224[[#This Row],[Počet ks v balení (jen případě že se liší od údaje v sloupci L)]]</f>
        <v>0</v>
      </c>
      <c r="R227" s="70" t="b">
        <f>+IFERROR(Tabulka1224[[#This Row],[MJ počet ks/kg/bal]]=Tabulka1224[[#This Row],[Váha 1ks produktu (jen případě že se liší od údaje v sloupci N)]],"Rozdíl")</f>
        <v>1</v>
      </c>
      <c r="S227" s="70"/>
      <c r="T227" s="60"/>
    </row>
    <row r="228" spans="1:20" ht="30" customHeight="1" x14ac:dyDescent="0.25">
      <c r="A228" s="51"/>
      <c r="B228" s="23">
        <v>224</v>
      </c>
      <c r="C228" s="53" t="s">
        <v>662</v>
      </c>
      <c r="D228" s="54" t="s">
        <v>670</v>
      </c>
      <c r="E228" s="55">
        <v>1</v>
      </c>
      <c r="F228" s="56" t="s">
        <v>10</v>
      </c>
      <c r="G228" s="56">
        <v>20</v>
      </c>
      <c r="H228" s="60"/>
      <c r="I228" s="57">
        <f>+Tabulka1224[[#This Row],[Předpokládané množství]]*H228</f>
        <v>0</v>
      </c>
      <c r="J228" s="63"/>
      <c r="K228" s="55">
        <v>1</v>
      </c>
      <c r="L228" s="55">
        <v>1</v>
      </c>
      <c r="M228" s="81">
        <v>1</v>
      </c>
      <c r="N228" s="81">
        <v>1</v>
      </c>
      <c r="O228" s="81"/>
      <c r="P228" s="82"/>
      <c r="Q228" s="70">
        <f>+Tabulka1224[[#This Row],[Počet ks nebo kg v balení na prodej]]-Tabulka1224[[#This Row],[Počet ks v balení (jen případě že se liší od údaje v sloupci L)]]</f>
        <v>0</v>
      </c>
      <c r="R228" s="70" t="b">
        <f>+IFERROR(Tabulka1224[[#This Row],[MJ počet ks/kg/bal]]=Tabulka1224[[#This Row],[Váha 1ks produktu (jen případě že se liší od údaje v sloupci N)]],"Rozdíl")</f>
        <v>1</v>
      </c>
      <c r="S228" s="70"/>
      <c r="T228" s="60"/>
    </row>
    <row r="229" spans="1:20" ht="30" customHeight="1" x14ac:dyDescent="0.25">
      <c r="A229" s="51"/>
      <c r="B229" s="52">
        <v>225</v>
      </c>
      <c r="C229" s="53" t="s">
        <v>663</v>
      </c>
      <c r="D229" s="54" t="s">
        <v>671</v>
      </c>
      <c r="E229" s="55">
        <v>1</v>
      </c>
      <c r="F229" s="56" t="s">
        <v>10</v>
      </c>
      <c r="G229" s="56">
        <v>20</v>
      </c>
      <c r="H229" s="60"/>
      <c r="I229" s="57">
        <f>+Tabulka1224[[#This Row],[Předpokládané množství]]*H229</f>
        <v>0</v>
      </c>
      <c r="J229" s="63"/>
      <c r="K229" s="55">
        <v>1</v>
      </c>
      <c r="L229" s="55">
        <v>1</v>
      </c>
      <c r="M229" s="81">
        <v>1</v>
      </c>
      <c r="N229" s="81">
        <v>1</v>
      </c>
      <c r="O229" s="81"/>
      <c r="P229" s="82"/>
      <c r="Q229" s="70">
        <f>+Tabulka1224[[#This Row],[Počet ks nebo kg v balení na prodej]]-Tabulka1224[[#This Row],[Počet ks v balení (jen případě že se liší od údaje v sloupci L)]]</f>
        <v>0</v>
      </c>
      <c r="R229" s="70" t="b">
        <f>+IFERROR(Tabulka1224[[#This Row],[MJ počet ks/kg/bal]]=Tabulka1224[[#This Row],[Váha 1ks produktu (jen případě že se liší od údaje v sloupci N)]],"Rozdíl")</f>
        <v>1</v>
      </c>
      <c r="S229" s="70"/>
      <c r="T229" s="60"/>
    </row>
    <row r="230" spans="1:20" ht="30" customHeight="1" x14ac:dyDescent="0.25">
      <c r="A230" s="51"/>
      <c r="B230" s="52">
        <v>226</v>
      </c>
      <c r="C230" s="53" t="s">
        <v>664</v>
      </c>
      <c r="D230" s="54" t="s">
        <v>672</v>
      </c>
      <c r="E230" s="55">
        <v>27</v>
      </c>
      <c r="F230" s="56" t="s">
        <v>10</v>
      </c>
      <c r="G230" s="56">
        <v>60</v>
      </c>
      <c r="H230" s="59"/>
      <c r="I230" s="57">
        <f>+Tabulka1224[[#This Row],[Předpokládané množství]]*H230</f>
        <v>0</v>
      </c>
      <c r="J230" s="63"/>
      <c r="K230" s="55">
        <v>1</v>
      </c>
      <c r="L230" s="55">
        <v>27</v>
      </c>
      <c r="M230" s="81">
        <v>1</v>
      </c>
      <c r="N230" s="81">
        <v>27</v>
      </c>
      <c r="O230" s="81"/>
      <c r="P230" s="82"/>
      <c r="Q230" s="70">
        <f>+Tabulka1224[[#This Row],[Počet ks nebo kg v balení na prodej]]-Tabulka1224[[#This Row],[Počet ks v balení (jen případě že se liší od údaje v sloupci L)]]</f>
        <v>0</v>
      </c>
      <c r="R230" s="70" t="b">
        <f>+IFERROR(Tabulka1224[[#This Row],[MJ počet ks/kg/bal]]=Tabulka1224[[#This Row],[Váha 1ks produktu (jen případě že se liší od údaje v sloupci N)]],"Rozdíl")</f>
        <v>1</v>
      </c>
      <c r="S230" s="70"/>
      <c r="T230" s="60"/>
    </row>
    <row r="231" spans="1:20" ht="30" customHeight="1" thickBot="1" x14ac:dyDescent="0.3">
      <c r="A231" s="84"/>
      <c r="B231" s="85" t="s">
        <v>2</v>
      </c>
      <c r="C231" s="86"/>
      <c r="D231" s="86"/>
      <c r="E231" s="87"/>
      <c r="F231" s="88"/>
      <c r="G231" s="88"/>
      <c r="H231" s="88"/>
      <c r="I231" s="89">
        <f>SUBTOTAL(109,Tabulka1224[Cena celkem ****])</f>
        <v>0</v>
      </c>
      <c r="J231" s="87"/>
      <c r="K231" s="87"/>
      <c r="L231" s="87"/>
      <c r="M231" s="87"/>
      <c r="N231" s="87"/>
      <c r="O231" s="87"/>
      <c r="P231" s="90"/>
      <c r="Q231" s="91"/>
      <c r="R231" s="84"/>
      <c r="S231" s="84"/>
      <c r="T231" s="84"/>
    </row>
  </sheetData>
  <sheetProtection algorithmName="SHA-512" hashValue="hFA32W3Slde1nzc9YV6tEvaXFNbDPrGoxrg5ZGnAflhod9SDtIBsa/jdzgvB5pp7/aSNlyZh29Io+SLVPCNyCQ==" saltValue="wycVQ/zZWlTmAvFfYkaYCg==" spinCount="100000" sheet="1" objects="1" scenarios="1"/>
  <conditionalFormatting sqref="Q5">
    <cfRule type="cellIs" dxfId="48" priority="2" operator="lessThan">
      <formula>0</formula>
    </cfRule>
    <cfRule type="cellIs" dxfId="47" priority="3" operator="greaterThan">
      <formula>0</formula>
    </cfRule>
  </conditionalFormatting>
  <conditionalFormatting sqref="R5:R230">
    <cfRule type="cellIs" dxfId="46" priority="1" operator="equal">
      <formula>TRUE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2023-11-01T07:33:25Z</dcterms:modified>
</cp:coreProperties>
</file>