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58_Výzva_11_2024_příprava\01_K_odeslání\"/>
    </mc:Choice>
  </mc:AlternateContent>
  <xr:revisionPtr revIDLastSave="0" documentId="8_{B95E4CB2-489C-4FE8-9A07-FC00886FFA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1 CHEMIK" sheetId="1" r:id="rId1"/>
  </sheets>
  <definedNames>
    <definedName name="_xlnm.Print_Area" localSheetId="0">'Výzva č. 11 CHEMIK'!$A$1:$Q$51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1" l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M49" i="1"/>
  <c r="M48" i="1"/>
  <c r="M47" i="1"/>
  <c r="M46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J34" i="1"/>
  <c r="J27" i="1"/>
  <c r="K27" i="1" s="1"/>
  <c r="J48" i="1"/>
  <c r="J49" i="1"/>
  <c r="J47" i="1"/>
  <c r="K48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J37" i="1"/>
  <c r="K37" i="1" s="1"/>
  <c r="J36" i="1"/>
  <c r="K36" i="1" s="1"/>
  <c r="J35" i="1"/>
  <c r="K35" i="1" s="1"/>
  <c r="K34" i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6" i="1"/>
  <c r="L14" i="1"/>
  <c r="L15" i="1"/>
  <c r="L16" i="1"/>
  <c r="L17" i="1"/>
  <c r="L18" i="1"/>
  <c r="L19" i="1"/>
  <c r="L20" i="1"/>
  <c r="L21" i="1"/>
  <c r="L22" i="1"/>
  <c r="L23" i="1"/>
  <c r="L24" i="1"/>
  <c r="M24" i="1" s="1"/>
  <c r="L25" i="1"/>
  <c r="L26" i="1"/>
  <c r="M26" i="1" s="1"/>
  <c r="L27" i="1"/>
  <c r="M27" i="1" s="1"/>
  <c r="L28" i="1"/>
  <c r="L29" i="1"/>
  <c r="N29" i="1" s="1"/>
  <c r="L30" i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L42" i="1"/>
  <c r="N42" i="1" s="1"/>
  <c r="L43" i="1"/>
  <c r="N43" i="1" s="1"/>
  <c r="L44" i="1"/>
  <c r="N44" i="1" s="1"/>
  <c r="L45" i="1"/>
  <c r="L46" i="1"/>
  <c r="N46" i="1" s="1"/>
  <c r="L47" i="1"/>
  <c r="N47" i="1" s="1"/>
  <c r="L48" i="1"/>
  <c r="N48" i="1" s="1"/>
  <c r="L49" i="1"/>
  <c r="N49" i="1" s="1"/>
  <c r="K38" i="1"/>
  <c r="K49" i="1"/>
  <c r="K26" i="1"/>
  <c r="J23" i="1"/>
  <c r="K23" i="1" s="1"/>
  <c r="J24" i="1"/>
  <c r="K24" i="1" s="1"/>
  <c r="J25" i="1"/>
  <c r="K25" i="1" s="1"/>
  <c r="N28" i="1" l="1"/>
  <c r="M45" i="1"/>
  <c r="N45" i="1" s="1"/>
  <c r="N41" i="1"/>
  <c r="N30" i="1"/>
  <c r="K47" i="1"/>
  <c r="N27" i="1"/>
  <c r="N24" i="1"/>
  <c r="N26" i="1"/>
  <c r="M25" i="1"/>
  <c r="N25" i="1" s="1"/>
  <c r="M23" i="1"/>
  <c r="N23" i="1" s="1"/>
  <c r="J22" i="1"/>
  <c r="K22" i="1" s="1"/>
  <c r="M22" i="1"/>
  <c r="N22" i="1" s="1"/>
  <c r="J17" i="1"/>
  <c r="K17" i="1" s="1"/>
  <c r="M17" i="1"/>
  <c r="N17" i="1" s="1"/>
  <c r="M14" i="1" l="1"/>
  <c r="N14" i="1" s="1"/>
  <c r="J15" i="1"/>
  <c r="K15" i="1" s="1"/>
  <c r="J14" i="1"/>
  <c r="K14" i="1" s="1"/>
  <c r="J13" i="1"/>
  <c r="K13" i="1" s="1"/>
  <c r="J16" i="1"/>
  <c r="K16" i="1" s="1"/>
  <c r="M20" i="1"/>
  <c r="N20" i="1" s="1"/>
  <c r="J20" i="1"/>
  <c r="K20" i="1" s="1"/>
  <c r="J21" i="1"/>
  <c r="K21" i="1" s="1"/>
  <c r="M21" i="1"/>
  <c r="N21" i="1" s="1"/>
  <c r="J19" i="1"/>
  <c r="K19" i="1" s="1"/>
  <c r="J18" i="1"/>
  <c r="K18" i="1" s="1"/>
  <c r="M16" i="1"/>
  <c r="N16" i="1" s="1"/>
  <c r="Q13" i="1"/>
  <c r="L13" i="1"/>
  <c r="M15" i="1" l="1"/>
  <c r="N15" i="1" s="1"/>
  <c r="L50" i="1"/>
  <c r="M18" i="1"/>
  <c r="N18" i="1" s="1"/>
  <c r="M19" i="1"/>
  <c r="N19" i="1" s="1"/>
  <c r="M13" i="1"/>
  <c r="M50" i="1" s="1"/>
  <c r="N13" i="1" l="1"/>
  <c r="N50" i="1" s="1"/>
</calcChain>
</file>

<file path=xl/sharedStrings.xml><?xml version="1.0" encoding="utf-8"?>
<sst xmlns="http://schemas.openxmlformats.org/spreadsheetml/2006/main" count="153" uniqueCount="123">
  <si>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</si>
  <si>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</si>
  <si>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</si>
  <si>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</si>
  <si>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</si>
  <si>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</si>
  <si>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</si>
  <si>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</si>
  <si>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</si>
  <si>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</si>
  <si>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</si>
  <si>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</si>
  <si>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</si>
  <si>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</si>
  <si>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</si>
  <si>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</si>
  <si>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</si>
  <si>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</si>
  <si>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</si>
  <si>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</si>
  <si>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</si>
  <si>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hnací tekutina (sheath fluid) pro systém xMAP Intelliflex</t>
  </si>
  <si>
    <t>kompatibilní s analyzátorem xMAP Intelliflex, naředěná přímo k použití</t>
  </si>
  <si>
    <t>20 l</t>
  </si>
  <si>
    <t>kalibrační kit pro systém xMAP Intelliflex</t>
  </si>
  <si>
    <t>kompatibilní s analyzátorem xMAP Intelliflex, pro 20 kalibrací</t>
  </si>
  <si>
    <t>1 ks</t>
  </si>
  <si>
    <t>verifikační kit pro systém xMAP Intelliflex</t>
  </si>
  <si>
    <t>kompatibilní s analyzátorem xMAP Intelliflex, pro 20 verifikací</t>
  </si>
  <si>
    <t>roztok  chlornanu sodného</t>
  </si>
  <si>
    <t>6-14% aktivního chloru, pod 1% volných bazí (např. NaOH)</t>
  </si>
  <si>
    <t>2,5 l</t>
  </si>
  <si>
    <t>methanol pro LC-MS</t>
  </si>
  <si>
    <t>≥99.97% , pod 1 mAU při 235 nm, filtrovaný přes 0,2 um filtr</t>
  </si>
  <si>
    <t>1 l</t>
  </si>
  <si>
    <t>Acetonitril, rozpouštědlo pro UHPLC-MS</t>
  </si>
  <si>
    <t>pro použití s UHPLC-MS systémem, ověřená a deklarovaná čistota, baleno v objemu 250 ml na lahev pro snížení možné kontaminace</t>
  </si>
  <si>
    <t>250 ml</t>
  </si>
  <si>
    <t>Acetonitril, rozpouštědlo pro LC-MS</t>
  </si>
  <si>
    <r>
      <t>pro použití s LC-MS systémem, filtrovaný přes 0.2</t>
    </r>
    <r>
      <rPr>
        <sz val="11"/>
        <color theme="1"/>
        <rFont val="Aptos Narrow"/>
        <family val="2"/>
      </rPr>
      <t>µm filtr,</t>
    </r>
    <r>
      <rPr>
        <sz val="11"/>
        <color theme="1"/>
        <rFont val="Calibri"/>
        <family val="2"/>
        <charset val="238"/>
        <scheme val="minor"/>
      </rPr>
      <t xml:space="preserve"> ověřená a deklarovaná čistota (stopové množství Na &lt;50 ppb, ostatní ionty &lt;10 ppb)</t>
    </r>
  </si>
  <si>
    <t>Voda, rozpouštědlo pro UHPLC-MS</t>
  </si>
  <si>
    <r>
      <t>pro použití s UHPLC-MS systémem, filtrovaná přes 0.2</t>
    </r>
    <r>
      <rPr>
        <sz val="11"/>
        <color theme="1"/>
        <rFont val="Aptos Narrow"/>
        <family val="2"/>
      </rPr>
      <t>µm filtr,</t>
    </r>
    <r>
      <rPr>
        <sz val="11"/>
        <color theme="1"/>
        <rFont val="Calibri"/>
        <family val="2"/>
        <charset val="238"/>
        <scheme val="minor"/>
      </rPr>
      <t xml:space="preserve"> ověřená a deklarovaná čistota (stopové množství kovů &lt;5 ppb), baleno v borosilikátovém skle</t>
    </r>
  </si>
  <si>
    <t>Dodecylsulfát sodný</t>
  </si>
  <si>
    <t>detergent ve formě bezprašných pelet pro lyzaci buněk a extrakci proteinů, v čistotě pro molekulární biologii (≥99.0%)</t>
  </si>
  <si>
    <t>250 g</t>
  </si>
  <si>
    <t>Trizma hydrochlorid</t>
  </si>
  <si>
    <t>pro přípravu Tris HCl pufru, v čistotě pro molekulární biologii (≥99.0%)</t>
  </si>
  <si>
    <t>100 g</t>
  </si>
  <si>
    <t>Fibronektin z bovinnní plasmy</t>
  </si>
  <si>
    <t>Fibronektin pro buněčné kultury, sterilní roztok, vyrobený z bovinní plasmy, testovano na buněčnou adhezi</t>
  </si>
  <si>
    <t>5 mg</t>
  </si>
  <si>
    <t>Calcein AM</t>
  </si>
  <si>
    <t>Roztok Calceinu AM (tj. Calcein O,O′-diacetate tetrakis(acetoxymethyl) ester) v DMSO o koncentraci &gt; 4 mM, čistota min 90 %</t>
  </si>
  <si>
    <t>100 μl</t>
  </si>
  <si>
    <t xml:space="preserve">Endodelialní růstové medium 
</t>
  </si>
  <si>
    <t>Nízkosérové endodelialní růstové medium pro kultivaci lidských endoteliálních buněk z velkých cév. Součásti dodávky bude bazální medium a růstové faktory (jako je serum, EGF, bFGF, IGF, VEGF, heparin kys. Askorobová, hydrocortison). Růstové faktory budou zabaleny odděleně ve vialkách.</t>
  </si>
  <si>
    <t>500 ml</t>
  </si>
  <si>
    <t>2-Chloroacetamide ≥98.0% (HPLC)</t>
  </si>
  <si>
    <t>HPLC kvalita, min. čistota ≥98.0%</t>
  </si>
  <si>
    <t>Phosphatase Inhibitors mix (minimální objem balení 500 ul maximální objem balení 5ml)</t>
  </si>
  <si>
    <t xml:space="preserve"> směs obsahující složky se specifickými inhibičními vlastnostmi. Kantaridin inhibující proteinfosfatázu 2A. (-)-p-bromolevamizol-oxalát inhibující L-izoformy alkalických fosfatáz. Kalykulin A inhibující proteinové fosfatázy 1 a 2A.</t>
  </si>
  <si>
    <t>1 ml</t>
  </si>
  <si>
    <t> </t>
  </si>
  <si>
    <t xml:space="preserve">Protease Inhibitor mix </t>
  </si>
  <si>
    <t xml:space="preserve">směs alespoň pěti inhibitorů proteáz, které inhibují širokou škálu proteáz. Musí být použitelný pro savčí i bakteriální buněčné lyzáty. Rekonstituovaný zásobní roztok alespoň 100x. Rozpustný ve vodných roztocích </t>
  </si>
  <si>
    <t>1 vialka</t>
  </si>
  <si>
    <t>RNase Inhibitor  (minimální objem balení 1 ml maximální objem balení 30ml)</t>
  </si>
  <si>
    <t xml:space="preserve">Silný inhibitor většiny RNáz. Rekonstituovaný zásobní roztok alespoň 100x.  Rozpustný ve vodných roztocích </t>
  </si>
  <si>
    <t>1,6-Hexanediol (minimální velikost balení 1 g maximální velikost balení 50 g)</t>
  </si>
  <si>
    <t>(CAS: 629-11-8)</t>
  </si>
  <si>
    <t>1 g</t>
  </si>
  <si>
    <t>Paraformaldehyde  (minimální velikost balení 50g maximální velikost balení 500 g)</t>
  </si>
  <si>
    <t>(CAS:30525-89-4), pro fixaci buněk</t>
  </si>
  <si>
    <t>(TRITON-X100) Octoxynol, (p-tert-Octylphenoxy)polyethoxyethanol, O-[4-(1,1,3,3-Tetramethylbutyl)phenoxy]polyethoxyethanol, Polyethyleneglycol-[4-(1,1,3,3-tetramethylbutyl)phenyl]-ether, t-Octylphenoxypolyethoxyethanol, Polyethylene glycol tert-octylphenyl ether (minimální objem balení 500 ml maximální objem balení 1 l)</t>
  </si>
  <si>
    <t>(CAS: 9036-19-5)</t>
  </si>
  <si>
    <t>Poly-L-lysine roztok 0,01 %, sterilně filtrované (minimální objem balení 15 ml maximální objem balení 50ml)</t>
  </si>
  <si>
    <t>vhodné pro buněčné kultury CAS Number: 25988-63-0) Polymer poly-L-lysinu pro použítí k podpoře adheze buněk k pevným substrátům.</t>
  </si>
  <si>
    <t>Plasmid Isolation Kit (minimální obsah balení 50 purifikací, maximální obsah balení 250 purifikací)</t>
  </si>
  <si>
    <t xml:space="preserve">pro purifikaci plasmidové DNA v malých množstvích metodou alkalické lýzy z E. coli bez kontaminace RNA. Je nutné, aby purifikace byla rychlá pomoc centrifugačních kroků vialkami s filtrem (24 vzorků plazmidů za méně než 30 minut.). Nutná kompatibilita kitu s malými centrifugami na standardní mikrozkumavky 1,5 až 2,5 ml. </t>
  </si>
  <si>
    <t xml:space="preserve">1 purifikace </t>
  </si>
  <si>
    <t>Endotoxin-free Plasmid Midiprep Kit (minimální obsah balení 5 purifikací, maximální obsah balení 35 purifikací)</t>
  </si>
  <si>
    <t xml:space="preserve">pro purifikaci plasmidové DNA z bakteríálních kultur bez kontaminace endotoxiny o minimálním objemu 5 ml do 40 ml.  Pro rychlou a jednoduchou přípravu až 12 vzorků za méně než 2 hodiny. Isolovaná plazmidová DNA eluována do vody bez endotoxinů a vhodné pro přímou transfekci do savčích buněk. Je nutné, aby purifikace byla rychlá díky centrifugačním krokům. Nutná kompatibilita kitu s běžnými laboratorními centrifugami na standardní zkumavky. </t>
  </si>
  <si>
    <t>Membrána pro Western blotting, nitrocelulóza</t>
  </si>
  <si>
    <t xml:space="preserve">nitrocelulóza s velikostí pórů 0,45 μm. Jedna role o rozměrech 300 mm × 4 m </t>
  </si>
  <si>
    <t>1 role</t>
  </si>
  <si>
    <t>Western blotovací membrány, PVDF (Polyvinylidenfluorid )</t>
  </si>
  <si>
    <t xml:space="preserve">PVDF membrána  s velikostí pórů 0,45 μm. Jedna role o rozměrech 300 mm × 4 m </t>
  </si>
  <si>
    <t>Barevný proteinový standard molekulové hmotnosti pro Polyakrylamidovou gelovou elektroforézu (minimální objem balení 50 ul maximální objem balení 1 ml)</t>
  </si>
  <si>
    <t>směs deseti  purifikovaných předbarvených proteinů o velikosti od 10 kDa do 203 kDa, kovalentně spojených s různými chromofory. určeno k pozorování separace proteinů během SDS-PAGE, k ověření účinnosti westernového přenosu na membránách a k přibližnému určení velikosti proteinů.</t>
  </si>
  <si>
    <t>1 ul</t>
  </si>
  <si>
    <t>Angiotensin II human, hormon ovlivňující činnost srdce, ledvin, cév a mozku s klíčovou rolí v regulací krevního tlaku cestou renin-angiotenzin-aldosteron</t>
  </si>
  <si>
    <t>Chemický vzorec: C50H71N13O12; č. CAS: 4474-91-3</t>
  </si>
  <si>
    <t>5 x 1 mg</t>
  </si>
  <si>
    <t>Kyselina maleinová,  pro přípravu maleátového pufru</t>
  </si>
  <si>
    <t>Chemický vzorec: HO2CCH=CHCO2H; č. CAS: 110-16-7</t>
  </si>
  <si>
    <t>Triton™ X-100, jemný a nedenaturující detergent např. pro permeabilizaci buněčných membrán</t>
  </si>
  <si>
    <t>Chemický vzorec: t-Oct-C6H4-(OCH2CH2)xOH, x= 9-10; č. CAS: 9036-19-5</t>
  </si>
  <si>
    <t>100 ml</t>
  </si>
  <si>
    <t>Prehybridization Solution (2x concentrate), 2x koncentrovaný pufr připravený k použití jako pre-hybridizační pufr v protokolech Northern a Southern blot</t>
  </si>
  <si>
    <t>Prehybridization Solution, 2x koncentrovaný pufr připravený k použití jako pre-hybridizační pufr v protokolech Northern a Southern blot</t>
  </si>
  <si>
    <t>50 ml</t>
  </si>
  <si>
    <t>NBT</t>
  </si>
  <si>
    <t>4-Nitro blue tetrazolium chloride,  č. CAS: 298-83-9</t>
  </si>
  <si>
    <t>3 ml</t>
  </si>
  <si>
    <t>BCIP</t>
  </si>
  <si>
    <t>5-bromo-4-chloro-3-indolyl phosphate, č. CAS: 
38404-93-2</t>
  </si>
  <si>
    <t xml:space="preserve">Sodium carbonate, uhličitan sodný (soda), anorganická sloučenina </t>
  </si>
  <si>
    <t>Chemický vzorec: Na2CO3; č. CAS: 497-19-8</t>
  </si>
  <si>
    <t>1 kg</t>
  </si>
  <si>
    <t>Sodium chloride, chlorid sodný, anorganická sloučenina</t>
  </si>
  <si>
    <t xml:space="preserve"> Chemický vzorec: NaCl;  č. CAS: 7647-14-5</t>
  </si>
  <si>
    <t>albumin z lidského séra</t>
  </si>
  <si>
    <t>čistota nad ≥96%, vhodný pro ELISA, tkáňové kultury a western blot. Testován na HIV I a HIVII, HCV a HBsAg s negativním výsledkem.</t>
  </si>
  <si>
    <t>10 g</t>
  </si>
  <si>
    <t>rekombinantní lidský TNF alfa</t>
  </si>
  <si>
    <t>rekombinantní lidský tumor nekrotizující faktor alfa, produkovaný v HEK 293 buňkách, čistota ≥95% (SDS-PAGE), lyofilizovaný.</t>
  </si>
  <si>
    <t>10 ug</t>
  </si>
  <si>
    <t>inhibitor p38/SAPK2 kinázy (SB 203580)</t>
  </si>
  <si>
    <t>pro biochemické analýzy, pro kontrolu biologické aktivity p38/SAPK2 kinázy</t>
  </si>
  <si>
    <t>1 mg</t>
  </si>
  <si>
    <t>Výsledná nabídková cena v Kč včetně všech nákladů (např. dopravné, balné, náklady na pojištění, inflační vlivy, clo, sleva z ceny apod).</t>
  </si>
  <si>
    <r>
      <t xml:space="preserve">Příloha č. 1 Výzvy č. </t>
    </r>
    <r>
      <rPr>
        <b/>
        <sz val="14"/>
        <rFont val="Calibri"/>
        <family val="2"/>
        <charset val="238"/>
      </rPr>
      <t>11/2024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</si>
  <si>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Účastník ve sloupci "D " Nabídnuté plnění účastníkem"  může využít vlastní přílohy a prokázat plnění dalšími listy v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</si>
</sst>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ptos Narrow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Calibri"/>
    </font>
    <font>
      <u/>
      <sz val="11"/>
      <color rgb="FF0563C1"/>
      <name val="Calibri"/>
      <family val="2"/>
      <charset val="238"/>
    </font>
    <font>
      <sz val="9"/>
      <color theme="1"/>
      <name val="Arial"/>
      <family val="2"/>
      <charset val="1"/>
    </font>
    <font>
      <b/>
      <sz val="1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4">
    <xf numFmtId="0" fontId="0" fillId="0" borderId="0" xfId="0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7" fillId="0" borderId="5" xfId="0" applyFont="1" applyBorder="1"/>
    <xf numFmtId="0" fontId="20" fillId="0" borderId="5" xfId="0" applyFont="1" applyBorder="1"/>
    <xf numFmtId="0" fontId="27" fillId="6" borderId="5" xfId="0" applyFont="1" applyFill="1" applyBorder="1" applyAlignment="1">
      <alignment wrapText="1"/>
    </xf>
    <xf numFmtId="0" fontId="24" fillId="0" borderId="5" xfId="1" applyBorder="1" applyAlignment="1"/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4" fontId="3" fillId="2" borderId="8" xfId="0" applyNumberFormat="1" applyFont="1" applyFill="1" applyBorder="1" applyAlignment="1">
      <alignment horizontal="left" wrapText="1"/>
    </xf>
    <xf numFmtId="0" fontId="0" fillId="2" borderId="8" xfId="0" applyFill="1" applyBorder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20" fillId="0" borderId="5" xfId="0" applyNumberFormat="1" applyFont="1" applyBorder="1" applyAlignment="1">
      <alignment horizontal="right" wrapText="1"/>
    </xf>
    <xf numFmtId="3" fontId="20" fillId="0" borderId="5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9" fillId="6" borderId="5" xfId="0" applyFont="1" applyFill="1" applyBorder="1" applyAlignment="1">
      <alignment wrapText="1"/>
    </xf>
    <xf numFmtId="0" fontId="24" fillId="0" borderId="5" xfId="1" applyBorder="1" applyAlignment="1">
      <alignment wrapText="1"/>
    </xf>
    <xf numFmtId="0" fontId="29" fillId="0" borderId="5" xfId="0" applyFont="1" applyBorder="1" applyAlignment="1">
      <alignment wrapText="1"/>
    </xf>
    <xf numFmtId="4" fontId="29" fillId="0" borderId="5" xfId="0" applyNumberFormat="1" applyFont="1" applyBorder="1" applyAlignment="1">
      <alignment wrapText="1"/>
    </xf>
    <xf numFmtId="0" fontId="28" fillId="7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wrapText="1"/>
    </xf>
    <xf numFmtId="0" fontId="27" fillId="6" borderId="6" xfId="0" applyFont="1" applyFill="1" applyBorder="1" applyAlignment="1">
      <alignment wrapText="1"/>
    </xf>
    <xf numFmtId="0" fontId="28" fillId="0" borderId="5" xfId="0" applyFont="1" applyBorder="1" applyAlignment="1">
      <alignment horizontal="center"/>
    </xf>
    <xf numFmtId="0" fontId="29" fillId="6" borderId="5" xfId="0" applyFont="1" applyFill="1" applyBorder="1" applyAlignment="1">
      <alignment horizontal="center" wrapText="1"/>
    </xf>
    <xf numFmtId="2" fontId="29" fillId="6" borderId="5" xfId="0" applyNumberFormat="1" applyFont="1" applyFill="1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wrapText="1"/>
    </xf>
    <xf numFmtId="0" fontId="0" fillId="5" borderId="5" xfId="0" applyFill="1" applyBorder="1" applyAlignment="1">
      <alignment wrapText="1"/>
    </xf>
    <xf numFmtId="0" fontId="24" fillId="0" borderId="5" xfId="1" applyBorder="1" applyAlignment="1">
      <alignment wrapText="1"/>
    </xf>
    <xf numFmtId="49" fontId="3" fillId="0" borderId="5" xfId="0" applyNumberFormat="1" applyFont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2" fontId="3" fillId="5" borderId="5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3" fillId="5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wrapText="1"/>
    </xf>
    <xf numFmtId="0" fontId="22" fillId="5" borderId="5" xfId="0" applyFont="1" applyFill="1" applyBorder="1" applyAlignment="1">
      <alignment wrapText="1"/>
    </xf>
    <xf numFmtId="0" fontId="24" fillId="0" borderId="5" xfId="1" applyBorder="1" applyAlignment="1">
      <alignment horizontal="left" wrapText="1"/>
    </xf>
    <xf numFmtId="0" fontId="3" fillId="5" borderId="5" xfId="0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0" fillId="0" borderId="5" xfId="0" applyBorder="1" applyAlignment="1">
      <alignment horizontal="center"/>
    </xf>
    <xf numFmtId="9" fontId="24" fillId="0" borderId="5" xfId="1" applyNumberFormat="1" applyFill="1" applyBorder="1" applyAlignment="1">
      <alignment horizontal="left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9" fontId="3" fillId="5" borderId="5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0" fillId="6" borderId="5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2" fontId="27" fillId="6" borderId="5" xfId="0" applyNumberFormat="1" applyFont="1" applyFill="1" applyBorder="1"/>
    <xf numFmtId="0" fontId="29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0" fontId="27" fillId="0" borderId="5" xfId="0" applyFont="1" applyBorder="1" applyAlignment="1">
      <alignment horizontal="center" wrapText="1"/>
    </xf>
    <xf numFmtId="0" fontId="27" fillId="6" borderId="5" xfId="0" applyFont="1" applyFill="1" applyBorder="1" applyAlignment="1">
      <alignment horizontal="center" wrapText="1"/>
    </xf>
    <xf numFmtId="2" fontId="27" fillId="6" borderId="5" xfId="0" applyNumberFormat="1" applyFont="1" applyFill="1" applyBorder="1" applyAlignment="1">
      <alignment wrapText="1"/>
    </xf>
    <xf numFmtId="0" fontId="27" fillId="0" borderId="5" xfId="0" applyFont="1" applyBorder="1" applyAlignment="1">
      <alignment wrapText="1"/>
    </xf>
    <xf numFmtId="0" fontId="24" fillId="0" borderId="5" xfId="1" applyFill="1" applyBorder="1" applyAlignment="1">
      <alignment wrapText="1"/>
    </xf>
    <xf numFmtId="0" fontId="13" fillId="4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1" fontId="15" fillId="5" borderId="5" xfId="0" applyNumberFormat="1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wrapText="1"/>
    </xf>
    <xf numFmtId="0" fontId="0" fillId="5" borderId="9" xfId="0" applyFill="1" applyBorder="1" applyAlignment="1">
      <alignment wrapText="1"/>
    </xf>
    <xf numFmtId="0" fontId="24" fillId="0" borderId="9" xfId="1" applyBorder="1" applyAlignment="1">
      <alignment wrapText="1"/>
    </xf>
    <xf numFmtId="49" fontId="3" fillId="0" borderId="9" xfId="0" applyNumberFormat="1" applyFont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2" fontId="3" fillId="5" borderId="9" xfId="0" applyNumberFormat="1" applyFont="1" applyFill="1" applyBorder="1" applyAlignment="1">
      <alignment horizontal="right" wrapText="1"/>
    </xf>
    <xf numFmtId="0" fontId="0" fillId="0" borderId="9" xfId="0" applyBorder="1" applyAlignment="1">
      <alignment horizontal="right" wrapText="1"/>
    </xf>
    <xf numFmtId="4" fontId="20" fillId="0" borderId="9" xfId="0" applyNumberFormat="1" applyFont="1" applyBorder="1" applyAlignment="1">
      <alignment horizontal="right" wrapText="1"/>
    </xf>
    <xf numFmtId="3" fontId="20" fillId="0" borderId="9" xfId="0" applyNumberFormat="1" applyFont="1" applyBorder="1" applyAlignment="1">
      <alignment horizontal="right" wrapText="1"/>
    </xf>
    <xf numFmtId="0" fontId="0" fillId="7" borderId="11" xfId="0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wrapText="1"/>
    </xf>
    <xf numFmtId="0" fontId="27" fillId="6" borderId="13" xfId="0" applyFont="1" applyFill="1" applyBorder="1" applyAlignment="1">
      <alignment wrapText="1"/>
    </xf>
    <xf numFmtId="0" fontId="27" fillId="0" borderId="11" xfId="0" applyFont="1" applyBorder="1" applyAlignment="1">
      <alignment horizontal="center" wrapText="1"/>
    </xf>
    <xf numFmtId="0" fontId="27" fillId="6" borderId="11" xfId="0" applyFont="1" applyFill="1" applyBorder="1" applyAlignment="1">
      <alignment horizontal="center" wrapText="1"/>
    </xf>
    <xf numFmtId="2" fontId="27" fillId="6" borderId="11" xfId="0" applyNumberFormat="1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0" fontId="31" fillId="0" borderId="0" xfId="0" applyFont="1"/>
    <xf numFmtId="0" fontId="30" fillId="0" borderId="14" xfId="0" applyFont="1" applyBorder="1" applyAlignment="1">
      <alignment wrapText="1"/>
    </xf>
    <xf numFmtId="0" fontId="27" fillId="6" borderId="15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4" fontId="20" fillId="0" borderId="16" xfId="0" applyNumberFormat="1" applyFont="1" applyBorder="1" applyAlignment="1">
      <alignment horizontal="right" wrapText="1"/>
    </xf>
    <xf numFmtId="4" fontId="20" fillId="0" borderId="17" xfId="0" applyNumberFormat="1" applyFont="1" applyBorder="1" applyAlignment="1">
      <alignment horizontal="right" wrapText="1"/>
    </xf>
    <xf numFmtId="0" fontId="27" fillId="0" borderId="10" xfId="0" applyFont="1" applyBorder="1" applyAlignment="1">
      <alignment wrapText="1"/>
    </xf>
    <xf numFmtId="2" fontId="3" fillId="7" borderId="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306070</xdr:rowOff>
    </xdr:to>
    <xdr:sp macro="" textlink="">
      <xdr:nvSpPr>
        <xdr:cNvPr id="2" name="AutoShape 1" descr="https://img.p-lab.cz/images/product_icon/a.svg">
          <a:extLst>
            <a:ext uri="{FF2B5EF4-FFF2-40B4-BE49-F238E27FC236}">
              <a16:creationId xmlns:a16="http://schemas.microsoft.com/office/drawing/2014/main" id="{FD0BDEA2-BF3F-4F8A-BE3B-DC3E4EEE9A53}"/>
            </a:ext>
          </a:extLst>
        </xdr:cNvPr>
        <xdr:cNvSpPr>
          <a:spLocks noChangeAspect="1" noChangeArrowheads="1"/>
        </xdr:cNvSpPr>
      </xdr:nvSpPr>
      <xdr:spPr bwMode="auto">
        <a:xfrm>
          <a:off x="1211580" y="448818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1"/>
  <sheetViews>
    <sheetView tabSelected="1" view="pageBreakPreview" topLeftCell="C1" zoomScale="79" zoomScaleNormal="79" zoomScaleSheetLayoutView="79" workbookViewId="0">
      <selection activeCell="Q49" sqref="Q49"/>
    </sheetView>
  </sheetViews>
  <sheetFormatPr defaultColWidth="9.109375" defaultRowHeight="14.4" x14ac:dyDescent="0.3"/>
  <cols>
    <col min="1" max="1" width="8.88671875" style="2" customWidth="1"/>
    <col min="2" max="2" width="51.44140625" style="9" customWidth="1"/>
    <col min="3" max="3" width="44.44140625" style="9" customWidth="1"/>
    <col min="4" max="4" width="36.5546875" style="3" customWidth="1"/>
    <col min="5" max="5" width="17.5546875" style="9" customWidth="1"/>
    <col min="6" max="6" width="13.5546875" style="9" customWidth="1"/>
    <col min="7" max="7" width="13.109375" style="9" customWidth="1"/>
    <col min="8" max="8" width="19.44140625" style="9" customWidth="1"/>
    <col min="9" max="9" width="10.109375" style="9" customWidth="1"/>
    <col min="10" max="10" width="15.44140625" style="9" customWidth="1"/>
    <col min="11" max="11" width="12.44140625" style="9" customWidth="1"/>
    <col min="12" max="12" width="19.44140625" style="9" customWidth="1"/>
    <col min="13" max="13" width="15.5546875" style="9" customWidth="1"/>
    <col min="14" max="14" width="19.44140625" style="9" customWidth="1"/>
    <col min="15" max="15" width="14.88671875" style="9" customWidth="1"/>
    <col min="16" max="16" width="13.5546875" style="9" customWidth="1"/>
    <col min="17" max="17" width="13.109375" style="9" customWidth="1"/>
    <col min="18" max="16384" width="9.109375" style="9"/>
  </cols>
  <sheetData>
    <row r="2" spans="1:17" ht="216" x14ac:dyDescent="0.35">
      <c r="A2" s="6"/>
      <c r="B2" s="6"/>
      <c r="C2" s="6"/>
      <c r="E2" s="7"/>
      <c r="F2" s="120"/>
      <c r="G2" s="120"/>
      <c r="H2" s="8" t="s">
        <v>121</v>
      </c>
      <c r="I2" s="7"/>
      <c r="J2" s="6"/>
      <c r="N2" s="10"/>
      <c r="O2" s="7"/>
      <c r="P2" s="7"/>
    </row>
    <row r="3" spans="1:17" x14ac:dyDescent="0.3">
      <c r="A3" s="6"/>
      <c r="B3" s="6"/>
      <c r="C3" s="6"/>
      <c r="E3" s="11"/>
      <c r="F3" s="12"/>
      <c r="G3" s="12"/>
      <c r="H3" s="7"/>
      <c r="I3" s="7"/>
      <c r="J3" s="12"/>
      <c r="N3" s="7"/>
      <c r="O3" s="7"/>
      <c r="P3" s="7"/>
    </row>
    <row r="4" spans="1:17" ht="18" x14ac:dyDescent="0.35">
      <c r="A4" s="25"/>
      <c r="B4" s="13" t="s">
        <v>0</v>
      </c>
      <c r="C4" s="13"/>
      <c r="D4" s="14"/>
      <c r="E4" s="15"/>
      <c r="F4" s="12"/>
      <c r="G4" s="12"/>
      <c r="H4" s="16"/>
      <c r="I4" s="16"/>
      <c r="J4" s="12"/>
      <c r="N4" s="17"/>
      <c r="O4" s="18"/>
      <c r="P4" s="7"/>
    </row>
    <row r="5" spans="1:17" ht="18" x14ac:dyDescent="0.35">
      <c r="A5" s="25"/>
      <c r="B5" s="5"/>
      <c r="C5" s="5"/>
      <c r="D5" s="14"/>
      <c r="E5" s="19"/>
      <c r="F5" s="12"/>
      <c r="G5" s="12"/>
      <c r="H5" s="16"/>
      <c r="I5" s="16"/>
      <c r="J5" s="12"/>
      <c r="N5" s="17"/>
      <c r="O5" s="18"/>
      <c r="P5" s="7"/>
    </row>
    <row r="6" spans="1:17" ht="40.5" customHeight="1" x14ac:dyDescent="0.3">
      <c r="A6" s="25"/>
      <c r="B6" s="121" t="s">
        <v>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7"/>
    </row>
    <row r="7" spans="1:17" ht="18" x14ac:dyDescent="0.35">
      <c r="A7" s="25"/>
      <c r="B7" s="5"/>
      <c r="C7" s="5"/>
      <c r="D7" s="14"/>
      <c r="E7" s="19"/>
      <c r="F7" s="12"/>
      <c r="G7" s="12"/>
      <c r="H7" s="16"/>
      <c r="I7" s="16"/>
      <c r="J7" s="12"/>
      <c r="N7" s="17"/>
      <c r="O7" s="18"/>
      <c r="P7" s="7"/>
    </row>
    <row r="8" spans="1:17" ht="39.6" x14ac:dyDescent="0.35">
      <c r="A8" s="25"/>
      <c r="B8" s="5" t="s">
        <v>122</v>
      </c>
      <c r="C8" s="5"/>
      <c r="D8" s="14"/>
      <c r="E8" s="19"/>
      <c r="F8" s="12"/>
      <c r="G8" s="12"/>
      <c r="H8" s="16"/>
      <c r="I8" s="16"/>
      <c r="J8" s="12"/>
      <c r="N8" s="17"/>
      <c r="O8" s="18"/>
      <c r="P8" s="7"/>
    </row>
    <row r="9" spans="1:17" ht="18" x14ac:dyDescent="0.35">
      <c r="A9" s="25"/>
      <c r="B9" s="5"/>
      <c r="C9" s="5"/>
      <c r="D9" s="14"/>
      <c r="E9" s="19"/>
      <c r="F9" s="12"/>
      <c r="G9" s="12"/>
      <c r="H9" s="17"/>
      <c r="I9" s="18"/>
      <c r="J9" s="12"/>
      <c r="N9" s="17"/>
      <c r="O9" s="18"/>
      <c r="P9" s="7"/>
    </row>
    <row r="10" spans="1:17" x14ac:dyDescent="0.3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0"/>
      <c r="O10" s="20"/>
    </row>
    <row r="11" spans="1:17" ht="44.1" customHeight="1" x14ac:dyDescent="0.3">
      <c r="A11" s="6"/>
      <c r="B11" s="123" t="s">
        <v>2</v>
      </c>
      <c r="C11" s="123"/>
      <c r="D11" s="4"/>
      <c r="E11" s="2"/>
      <c r="F11" s="3"/>
      <c r="O11" s="122" t="s">
        <v>3</v>
      </c>
      <c r="P11" s="122"/>
      <c r="Q11" s="122"/>
    </row>
    <row r="12" spans="1:17" ht="162.75" customHeight="1" x14ac:dyDescent="0.3">
      <c r="A12" s="88" t="s">
        <v>4</v>
      </c>
      <c r="B12" s="89" t="s">
        <v>5</v>
      </c>
      <c r="C12" s="89" t="s">
        <v>6</v>
      </c>
      <c r="D12" s="90" t="s">
        <v>7</v>
      </c>
      <c r="E12" s="88" t="s">
        <v>8</v>
      </c>
      <c r="F12" s="91" t="s">
        <v>9</v>
      </c>
      <c r="G12" s="91" t="s">
        <v>10</v>
      </c>
      <c r="H12" s="92" t="s">
        <v>11</v>
      </c>
      <c r="I12" s="93" t="s">
        <v>12</v>
      </c>
      <c r="J12" s="93" t="s">
        <v>13</v>
      </c>
      <c r="K12" s="93" t="s">
        <v>14</v>
      </c>
      <c r="L12" s="93" t="s">
        <v>15</v>
      </c>
      <c r="M12" s="93" t="s">
        <v>16</v>
      </c>
      <c r="N12" s="93" t="s">
        <v>17</v>
      </c>
      <c r="O12" s="94" t="s">
        <v>18</v>
      </c>
      <c r="P12" s="94" t="s">
        <v>19</v>
      </c>
      <c r="Q12" s="94" t="s">
        <v>20</v>
      </c>
    </row>
    <row r="13" spans="1:17" s="21" customFormat="1" ht="30.6" customHeight="1" x14ac:dyDescent="0.3">
      <c r="A13" s="95">
        <v>1</v>
      </c>
      <c r="B13" s="96" t="s">
        <v>21</v>
      </c>
      <c r="C13" s="97" t="s">
        <v>22</v>
      </c>
      <c r="D13" s="98"/>
      <c r="E13" s="99"/>
      <c r="F13" s="100">
        <v>3</v>
      </c>
      <c r="G13" s="100" t="s">
        <v>23</v>
      </c>
      <c r="H13" s="101"/>
      <c r="I13" s="102"/>
      <c r="J13" s="103">
        <f>SUM(H13*I13)/100</f>
        <v>0</v>
      </c>
      <c r="K13" s="103">
        <f t="shared" ref="K13:K49" si="0">SUM(H13+J13)</f>
        <v>0</v>
      </c>
      <c r="L13" s="103">
        <f t="shared" ref="L13:L49" si="1">SUM(F13*H13)</f>
        <v>0</v>
      </c>
      <c r="M13" s="103">
        <f t="shared" ref="M13:M15" si="2">SUM(L13*I13)/100</f>
        <v>0</v>
      </c>
      <c r="N13" s="103">
        <f t="shared" ref="N13:N49" si="3">SUM(L13:M13)</f>
        <v>0</v>
      </c>
      <c r="O13" s="103"/>
      <c r="P13" s="104"/>
      <c r="Q13" s="103">
        <f t="shared" ref="Q13:Q49" si="4">SUM(H13*P13)</f>
        <v>0</v>
      </c>
    </row>
    <row r="14" spans="1:17" s="21" customFormat="1" ht="40.35" customHeight="1" x14ac:dyDescent="0.3">
      <c r="A14" s="64">
        <v>2</v>
      </c>
      <c r="B14" s="56" t="s">
        <v>24</v>
      </c>
      <c r="C14" s="57" t="s">
        <v>25</v>
      </c>
      <c r="D14" s="58"/>
      <c r="E14" s="59"/>
      <c r="F14" s="65">
        <v>1</v>
      </c>
      <c r="G14" s="60" t="s">
        <v>26</v>
      </c>
      <c r="H14" s="61"/>
      <c r="I14" s="62"/>
      <c r="J14" s="38">
        <f>SUM(H14*I14)/100</f>
        <v>0</v>
      </c>
      <c r="K14" s="103">
        <f t="shared" si="0"/>
        <v>0</v>
      </c>
      <c r="L14" s="103">
        <f t="shared" si="1"/>
        <v>0</v>
      </c>
      <c r="M14" s="38">
        <f t="shared" si="2"/>
        <v>0</v>
      </c>
      <c r="N14" s="103">
        <f t="shared" si="3"/>
        <v>0</v>
      </c>
      <c r="O14" s="38"/>
      <c r="P14" s="39"/>
      <c r="Q14" s="103">
        <f t="shared" si="4"/>
        <v>0</v>
      </c>
    </row>
    <row r="15" spans="1:17" ht="51.6" customHeight="1" x14ac:dyDescent="0.3">
      <c r="A15" s="55">
        <v>3</v>
      </c>
      <c r="B15" s="66" t="s">
        <v>27</v>
      </c>
      <c r="C15" s="57" t="s">
        <v>28</v>
      </c>
      <c r="D15" s="67"/>
      <c r="E15" s="59"/>
      <c r="F15" s="60">
        <v>1</v>
      </c>
      <c r="G15" s="60" t="s">
        <v>26</v>
      </c>
      <c r="H15" s="61"/>
      <c r="I15" s="62"/>
      <c r="J15" s="38">
        <f>SUM(H15*I15)/100</f>
        <v>0</v>
      </c>
      <c r="K15" s="103">
        <f t="shared" si="0"/>
        <v>0</v>
      </c>
      <c r="L15" s="103">
        <f t="shared" si="1"/>
        <v>0</v>
      </c>
      <c r="M15" s="38">
        <f t="shared" si="2"/>
        <v>0</v>
      </c>
      <c r="N15" s="103">
        <f t="shared" si="3"/>
        <v>0</v>
      </c>
      <c r="O15" s="38"/>
      <c r="P15" s="39"/>
      <c r="Q15" s="103">
        <f t="shared" si="4"/>
        <v>0</v>
      </c>
    </row>
    <row r="16" spans="1:17" ht="41.4" customHeight="1" x14ac:dyDescent="0.3">
      <c r="A16" s="55">
        <v>4</v>
      </c>
      <c r="B16" s="68" t="s">
        <v>29</v>
      </c>
      <c r="C16" s="68" t="s">
        <v>30</v>
      </c>
      <c r="D16" s="58"/>
      <c r="E16" s="59"/>
      <c r="F16" s="60">
        <v>1</v>
      </c>
      <c r="G16" s="60" t="s">
        <v>31</v>
      </c>
      <c r="H16" s="61"/>
      <c r="I16" s="62"/>
      <c r="J16" s="38">
        <f>SUM(H16*I16)/100</f>
        <v>0</v>
      </c>
      <c r="K16" s="103">
        <f t="shared" si="0"/>
        <v>0</v>
      </c>
      <c r="L16" s="103">
        <f t="shared" si="1"/>
        <v>0</v>
      </c>
      <c r="M16" s="38">
        <f t="shared" ref="M16:M21" si="5">SUM(L16*I16)/100</f>
        <v>0</v>
      </c>
      <c r="N16" s="103">
        <f t="shared" si="3"/>
        <v>0</v>
      </c>
      <c r="O16" s="38"/>
      <c r="P16" s="39"/>
      <c r="Q16" s="103">
        <f t="shared" si="4"/>
        <v>0</v>
      </c>
    </row>
    <row r="17" spans="1:18" s="23" customFormat="1" ht="29.1" customHeight="1" x14ac:dyDescent="0.3">
      <c r="A17" s="55">
        <v>5</v>
      </c>
      <c r="B17" s="68" t="s">
        <v>32</v>
      </c>
      <c r="C17" s="68" t="s">
        <v>33</v>
      </c>
      <c r="D17" s="58"/>
      <c r="E17" s="59"/>
      <c r="F17" s="60">
        <v>1</v>
      </c>
      <c r="G17" s="60" t="s">
        <v>34</v>
      </c>
      <c r="H17" s="61"/>
      <c r="I17" s="69"/>
      <c r="J17" s="38">
        <f>SUM(H17*I17)/100</f>
        <v>0</v>
      </c>
      <c r="K17" s="103">
        <f t="shared" si="0"/>
        <v>0</v>
      </c>
      <c r="L17" s="103">
        <f t="shared" si="1"/>
        <v>0</v>
      </c>
      <c r="M17" s="38">
        <f>SUM(L17*I17)/100</f>
        <v>0</v>
      </c>
      <c r="N17" s="103">
        <f t="shared" si="3"/>
        <v>0</v>
      </c>
      <c r="O17" s="38"/>
      <c r="P17" s="39"/>
      <c r="Q17" s="103">
        <f t="shared" si="4"/>
        <v>0</v>
      </c>
    </row>
    <row r="18" spans="1:18" ht="43.2" x14ac:dyDescent="0.3">
      <c r="A18" s="55">
        <v>6</v>
      </c>
      <c r="B18" s="57" t="s">
        <v>35</v>
      </c>
      <c r="C18" s="57" t="s">
        <v>36</v>
      </c>
      <c r="D18" s="58"/>
      <c r="E18" s="70"/>
      <c r="F18" s="60">
        <v>2</v>
      </c>
      <c r="G18" s="60" t="s">
        <v>37</v>
      </c>
      <c r="H18" s="61"/>
      <c r="I18" s="62"/>
      <c r="J18" s="38">
        <f t="shared" ref="J18:J21" si="6">SUM(H18*I18)/100</f>
        <v>0</v>
      </c>
      <c r="K18" s="103">
        <f t="shared" si="0"/>
        <v>0</v>
      </c>
      <c r="L18" s="103">
        <f t="shared" si="1"/>
        <v>0</v>
      </c>
      <c r="M18" s="38">
        <f t="shared" si="5"/>
        <v>0</v>
      </c>
      <c r="N18" s="103">
        <f t="shared" si="3"/>
        <v>0</v>
      </c>
      <c r="O18" s="38"/>
      <c r="P18" s="39"/>
      <c r="Q18" s="103">
        <f t="shared" si="4"/>
        <v>0</v>
      </c>
    </row>
    <row r="19" spans="1:18" ht="43.2" x14ac:dyDescent="0.3">
      <c r="A19" s="55">
        <v>7</v>
      </c>
      <c r="B19" s="57" t="s">
        <v>38</v>
      </c>
      <c r="C19" s="57" t="s">
        <v>39</v>
      </c>
      <c r="D19" s="58"/>
      <c r="E19" s="70"/>
      <c r="F19" s="60">
        <v>4</v>
      </c>
      <c r="G19" s="60" t="s">
        <v>34</v>
      </c>
      <c r="H19" s="61"/>
      <c r="I19" s="62"/>
      <c r="J19" s="38">
        <f t="shared" si="6"/>
        <v>0</v>
      </c>
      <c r="K19" s="103">
        <f t="shared" si="0"/>
        <v>0</v>
      </c>
      <c r="L19" s="103">
        <f t="shared" si="1"/>
        <v>0</v>
      </c>
      <c r="M19" s="38">
        <f t="shared" si="5"/>
        <v>0</v>
      </c>
      <c r="N19" s="103">
        <f t="shared" si="3"/>
        <v>0</v>
      </c>
      <c r="O19" s="38"/>
      <c r="P19" s="39"/>
      <c r="Q19" s="103">
        <f t="shared" si="4"/>
        <v>0</v>
      </c>
    </row>
    <row r="20" spans="1:18" ht="57.6" x14ac:dyDescent="0.3">
      <c r="A20" s="55">
        <v>8</v>
      </c>
      <c r="B20" s="57" t="s">
        <v>40</v>
      </c>
      <c r="C20" s="57" t="s">
        <v>41</v>
      </c>
      <c r="D20" s="58"/>
      <c r="E20" s="70"/>
      <c r="F20" s="60">
        <v>8</v>
      </c>
      <c r="G20" s="60" t="s">
        <v>34</v>
      </c>
      <c r="H20" s="61"/>
      <c r="I20" s="62"/>
      <c r="J20" s="38">
        <f t="shared" ref="J20" si="7">SUM(H20*I20)/100</f>
        <v>0</v>
      </c>
      <c r="K20" s="103">
        <f t="shared" si="0"/>
        <v>0</v>
      </c>
      <c r="L20" s="103">
        <f t="shared" si="1"/>
        <v>0</v>
      </c>
      <c r="M20" s="38">
        <f t="shared" ref="M20" si="8">SUM(L20*I20)/100</f>
        <v>0</v>
      </c>
      <c r="N20" s="103">
        <f t="shared" si="3"/>
        <v>0</v>
      </c>
      <c r="O20" s="38"/>
      <c r="P20" s="39"/>
      <c r="Q20" s="103">
        <f t="shared" si="4"/>
        <v>0</v>
      </c>
    </row>
    <row r="21" spans="1:18" s="23" customFormat="1" ht="43.2" x14ac:dyDescent="0.3">
      <c r="A21" s="64">
        <v>9</v>
      </c>
      <c r="B21" s="68" t="s">
        <v>42</v>
      </c>
      <c r="C21" s="68" t="s">
        <v>43</v>
      </c>
      <c r="D21" s="58"/>
      <c r="E21" s="70"/>
      <c r="F21" s="60">
        <v>1</v>
      </c>
      <c r="G21" s="60" t="s">
        <v>44</v>
      </c>
      <c r="H21" s="61"/>
      <c r="I21" s="69"/>
      <c r="J21" s="38">
        <f t="shared" si="6"/>
        <v>0</v>
      </c>
      <c r="K21" s="103">
        <f t="shared" si="0"/>
        <v>0</v>
      </c>
      <c r="L21" s="103">
        <f t="shared" si="1"/>
        <v>0</v>
      </c>
      <c r="M21" s="38">
        <f t="shared" si="5"/>
        <v>0</v>
      </c>
      <c r="N21" s="103">
        <f t="shared" si="3"/>
        <v>0</v>
      </c>
      <c r="O21" s="38"/>
      <c r="P21" s="39"/>
      <c r="Q21" s="103">
        <f t="shared" si="4"/>
        <v>0</v>
      </c>
    </row>
    <row r="22" spans="1:18" s="23" customFormat="1" ht="35.25" customHeight="1" x14ac:dyDescent="0.3">
      <c r="A22" s="64">
        <v>10</v>
      </c>
      <c r="B22" s="68" t="s">
        <v>45</v>
      </c>
      <c r="C22" s="68" t="s">
        <v>46</v>
      </c>
      <c r="D22" s="58"/>
      <c r="E22" s="59"/>
      <c r="F22" s="60">
        <v>2</v>
      </c>
      <c r="G22" s="60" t="s">
        <v>47</v>
      </c>
      <c r="H22" s="61"/>
      <c r="I22" s="69"/>
      <c r="J22" s="38">
        <f t="shared" ref="J22:J49" si="9">SUM(H22*I22)/100</f>
        <v>0</v>
      </c>
      <c r="K22" s="103">
        <f t="shared" si="0"/>
        <v>0</v>
      </c>
      <c r="L22" s="103">
        <f t="shared" si="1"/>
        <v>0</v>
      </c>
      <c r="M22" s="38">
        <f t="shared" ref="M22:M49" si="10">SUM(L22*I22)/100</f>
        <v>0</v>
      </c>
      <c r="N22" s="103">
        <f t="shared" si="3"/>
        <v>0</v>
      </c>
      <c r="O22" s="38"/>
      <c r="P22" s="39"/>
      <c r="Q22" s="103">
        <f t="shared" si="4"/>
        <v>0</v>
      </c>
    </row>
    <row r="23" spans="1:18" s="24" customFormat="1" ht="62.1" customHeight="1" x14ac:dyDescent="0.3">
      <c r="A23" s="55">
        <v>11</v>
      </c>
      <c r="B23" s="63" t="s">
        <v>48</v>
      </c>
      <c r="C23" s="63" t="s">
        <v>49</v>
      </c>
      <c r="D23" s="71"/>
      <c r="E23" s="55"/>
      <c r="F23" s="72">
        <v>1</v>
      </c>
      <c r="G23" s="73" t="s">
        <v>50</v>
      </c>
      <c r="H23" s="61"/>
      <c r="I23" s="74"/>
      <c r="J23" s="38">
        <f t="shared" si="9"/>
        <v>0</v>
      </c>
      <c r="K23" s="103">
        <f t="shared" si="0"/>
        <v>0</v>
      </c>
      <c r="L23" s="103">
        <f t="shared" si="1"/>
        <v>0</v>
      </c>
      <c r="M23" s="38">
        <f t="shared" si="10"/>
        <v>0</v>
      </c>
      <c r="N23" s="103">
        <f t="shared" si="3"/>
        <v>0</v>
      </c>
      <c r="O23" s="40"/>
      <c r="P23" s="40"/>
      <c r="Q23" s="103">
        <f t="shared" si="4"/>
        <v>0</v>
      </c>
    </row>
    <row r="24" spans="1:18" s="26" customFormat="1" ht="62.1" customHeight="1" x14ac:dyDescent="0.3">
      <c r="A24" s="55">
        <v>12</v>
      </c>
      <c r="B24" s="75" t="s">
        <v>51</v>
      </c>
      <c r="C24" s="75" t="s">
        <v>52</v>
      </c>
      <c r="D24" s="41"/>
      <c r="E24" s="55"/>
      <c r="F24" s="76">
        <v>1</v>
      </c>
      <c r="G24" s="76" t="s">
        <v>53</v>
      </c>
      <c r="H24" s="61"/>
      <c r="I24" s="41"/>
      <c r="J24" s="38">
        <f t="shared" si="9"/>
        <v>0</v>
      </c>
      <c r="K24" s="103">
        <f t="shared" si="0"/>
        <v>0</v>
      </c>
      <c r="L24" s="103">
        <f t="shared" si="1"/>
        <v>0</v>
      </c>
      <c r="M24" s="38">
        <f t="shared" si="10"/>
        <v>0</v>
      </c>
      <c r="N24" s="103">
        <f t="shared" si="3"/>
        <v>0</v>
      </c>
      <c r="O24" s="41"/>
      <c r="P24" s="41"/>
      <c r="Q24" s="103">
        <f t="shared" si="4"/>
        <v>0</v>
      </c>
      <c r="R24" s="54"/>
    </row>
    <row r="25" spans="1:18" s="26" customFormat="1" ht="99.6" customHeight="1" x14ac:dyDescent="0.3">
      <c r="A25" s="55">
        <v>13</v>
      </c>
      <c r="B25" s="75" t="s">
        <v>54</v>
      </c>
      <c r="C25" s="75" t="s">
        <v>55</v>
      </c>
      <c r="D25" s="119"/>
      <c r="E25" s="55"/>
      <c r="F25" s="76">
        <v>3</v>
      </c>
      <c r="G25" s="76" t="s">
        <v>56</v>
      </c>
      <c r="H25" s="61"/>
      <c r="I25" s="41"/>
      <c r="J25" s="38">
        <f t="shared" si="9"/>
        <v>0</v>
      </c>
      <c r="K25" s="103">
        <f t="shared" si="0"/>
        <v>0</v>
      </c>
      <c r="L25" s="103">
        <f t="shared" si="1"/>
        <v>0</v>
      </c>
      <c r="M25" s="38">
        <f t="shared" si="10"/>
        <v>0</v>
      </c>
      <c r="N25" s="103">
        <f t="shared" si="3"/>
        <v>0</v>
      </c>
      <c r="O25" s="41"/>
      <c r="P25" s="41"/>
      <c r="Q25" s="103">
        <f t="shared" si="4"/>
        <v>0</v>
      </c>
      <c r="R25" s="54"/>
    </row>
    <row r="26" spans="1:18" s="23" customFormat="1" ht="57.75" customHeight="1" x14ac:dyDescent="0.3">
      <c r="A26" s="55">
        <v>14</v>
      </c>
      <c r="B26" s="29" t="s">
        <v>57</v>
      </c>
      <c r="C26" s="29" t="s">
        <v>58</v>
      </c>
      <c r="D26" s="30"/>
      <c r="E26" s="77"/>
      <c r="F26" s="78">
        <v>1</v>
      </c>
      <c r="G26" s="79" t="s">
        <v>44</v>
      </c>
      <c r="H26" s="61"/>
      <c r="I26" s="27"/>
      <c r="J26" s="38">
        <f t="shared" si="9"/>
        <v>0</v>
      </c>
      <c r="K26" s="103">
        <f t="shared" si="0"/>
        <v>0</v>
      </c>
      <c r="L26" s="103">
        <f t="shared" si="1"/>
        <v>0</v>
      </c>
      <c r="M26" s="38">
        <f t="shared" si="10"/>
        <v>0</v>
      </c>
      <c r="N26" s="103">
        <f t="shared" si="3"/>
        <v>0</v>
      </c>
      <c r="O26" s="28"/>
      <c r="P26" s="41"/>
      <c r="Q26" s="103">
        <f t="shared" si="4"/>
        <v>0</v>
      </c>
    </row>
    <row r="27" spans="1:18" s="23" customFormat="1" ht="87.75" customHeight="1" x14ac:dyDescent="0.3">
      <c r="A27" s="48">
        <v>15</v>
      </c>
      <c r="B27" s="44" t="s">
        <v>59</v>
      </c>
      <c r="C27" s="44" t="s">
        <v>60</v>
      </c>
      <c r="D27" s="45"/>
      <c r="E27" s="81"/>
      <c r="F27" s="52">
        <v>5</v>
      </c>
      <c r="G27" s="52" t="s">
        <v>61</v>
      </c>
      <c r="H27" s="61"/>
      <c r="I27" s="27"/>
      <c r="J27" s="38">
        <f t="shared" si="9"/>
        <v>0</v>
      </c>
      <c r="K27" s="103">
        <f t="shared" si="0"/>
        <v>0</v>
      </c>
      <c r="L27" s="103">
        <f t="shared" si="1"/>
        <v>0</v>
      </c>
      <c r="M27" s="38">
        <f t="shared" si="10"/>
        <v>0</v>
      </c>
      <c r="N27" s="103">
        <f t="shared" si="3"/>
        <v>0</v>
      </c>
      <c r="O27" s="46" t="s">
        <v>62</v>
      </c>
      <c r="P27" s="41"/>
      <c r="Q27" s="103">
        <f t="shared" si="4"/>
        <v>0</v>
      </c>
    </row>
    <row r="28" spans="1:18" s="23" customFormat="1" ht="57.75" customHeight="1" x14ac:dyDescent="0.3">
      <c r="A28" s="48">
        <v>16</v>
      </c>
      <c r="B28" s="44" t="s">
        <v>63</v>
      </c>
      <c r="C28" s="44" t="s">
        <v>64</v>
      </c>
      <c r="D28" s="45"/>
      <c r="E28" s="81"/>
      <c r="F28" s="52">
        <v>10</v>
      </c>
      <c r="G28" s="52" t="s">
        <v>65</v>
      </c>
      <c r="H28" s="80"/>
      <c r="I28" s="27"/>
      <c r="J28" s="38">
        <f t="shared" si="9"/>
        <v>0</v>
      </c>
      <c r="K28" s="103">
        <f t="shared" si="0"/>
        <v>0</v>
      </c>
      <c r="L28" s="103">
        <f t="shared" si="1"/>
        <v>0</v>
      </c>
      <c r="M28" s="38">
        <f t="shared" si="10"/>
        <v>0</v>
      </c>
      <c r="N28" s="103">
        <f t="shared" si="3"/>
        <v>0</v>
      </c>
      <c r="O28" s="46"/>
      <c r="P28" s="46"/>
      <c r="Q28" s="103">
        <f t="shared" si="4"/>
        <v>0</v>
      </c>
    </row>
    <row r="29" spans="1:18" s="23" customFormat="1" ht="57.75" customHeight="1" x14ac:dyDescent="0.3">
      <c r="A29" s="48">
        <v>17</v>
      </c>
      <c r="B29" s="44" t="s">
        <v>66</v>
      </c>
      <c r="C29" s="44" t="s">
        <v>67</v>
      </c>
      <c r="D29" s="45"/>
      <c r="E29" s="81"/>
      <c r="F29" s="52">
        <v>30</v>
      </c>
      <c r="G29" s="52" t="s">
        <v>61</v>
      </c>
      <c r="H29" s="53"/>
      <c r="I29" s="27"/>
      <c r="J29" s="38">
        <f t="shared" si="9"/>
        <v>0</v>
      </c>
      <c r="K29" s="103">
        <f t="shared" si="0"/>
        <v>0</v>
      </c>
      <c r="L29" s="103">
        <f t="shared" si="1"/>
        <v>0</v>
      </c>
      <c r="M29" s="38">
        <f t="shared" si="10"/>
        <v>0</v>
      </c>
      <c r="N29" s="103">
        <f t="shared" si="3"/>
        <v>0</v>
      </c>
      <c r="O29" s="46" t="s">
        <v>62</v>
      </c>
      <c r="P29" s="46"/>
      <c r="Q29" s="103">
        <f t="shared" si="4"/>
        <v>0</v>
      </c>
    </row>
    <row r="30" spans="1:18" s="23" customFormat="1" ht="57.75" customHeight="1" x14ac:dyDescent="0.3">
      <c r="A30" s="48">
        <v>18</v>
      </c>
      <c r="B30" s="44" t="s">
        <v>68</v>
      </c>
      <c r="C30" s="44" t="s">
        <v>69</v>
      </c>
      <c r="D30" s="45"/>
      <c r="E30" s="81"/>
      <c r="F30" s="52">
        <v>50</v>
      </c>
      <c r="G30" s="52" t="s">
        <v>70</v>
      </c>
      <c r="H30" s="53"/>
      <c r="I30" s="27"/>
      <c r="J30" s="38">
        <f t="shared" si="9"/>
        <v>0</v>
      </c>
      <c r="K30" s="103">
        <f t="shared" si="0"/>
        <v>0</v>
      </c>
      <c r="L30" s="103">
        <f t="shared" si="1"/>
        <v>0</v>
      </c>
      <c r="M30" s="38">
        <f t="shared" si="10"/>
        <v>0</v>
      </c>
      <c r="N30" s="103">
        <f t="shared" si="3"/>
        <v>0</v>
      </c>
      <c r="O30" s="46" t="s">
        <v>62</v>
      </c>
      <c r="P30" s="46"/>
      <c r="Q30" s="103">
        <f t="shared" si="4"/>
        <v>0</v>
      </c>
    </row>
    <row r="31" spans="1:18" s="23" customFormat="1" ht="57.75" customHeight="1" x14ac:dyDescent="0.3">
      <c r="A31" s="48">
        <v>19</v>
      </c>
      <c r="B31" s="44" t="s">
        <v>71</v>
      </c>
      <c r="C31" s="44" t="s">
        <v>72</v>
      </c>
      <c r="D31" s="45"/>
      <c r="E31" s="81"/>
      <c r="F31" s="52">
        <v>500</v>
      </c>
      <c r="G31" s="52" t="s">
        <v>70</v>
      </c>
      <c r="H31" s="53"/>
      <c r="I31" s="27"/>
      <c r="J31" s="38">
        <f t="shared" si="9"/>
        <v>0</v>
      </c>
      <c r="K31" s="103">
        <f t="shared" si="0"/>
        <v>0</v>
      </c>
      <c r="L31" s="103">
        <f t="shared" si="1"/>
        <v>0</v>
      </c>
      <c r="M31" s="38">
        <f t="shared" si="10"/>
        <v>0</v>
      </c>
      <c r="N31" s="103">
        <f t="shared" si="3"/>
        <v>0</v>
      </c>
      <c r="O31" s="46" t="s">
        <v>62</v>
      </c>
      <c r="P31" s="46"/>
      <c r="Q31" s="103">
        <f t="shared" si="4"/>
        <v>0</v>
      </c>
    </row>
    <row r="32" spans="1:18" s="23" customFormat="1" ht="57.75" customHeight="1" x14ac:dyDescent="0.3">
      <c r="A32" s="48">
        <v>20</v>
      </c>
      <c r="B32" s="44" t="s">
        <v>73</v>
      </c>
      <c r="C32" s="44" t="s">
        <v>74</v>
      </c>
      <c r="D32" s="45"/>
      <c r="E32" s="81"/>
      <c r="F32" s="52">
        <v>1</v>
      </c>
      <c r="G32" s="52" t="s">
        <v>34</v>
      </c>
      <c r="H32" s="53"/>
      <c r="I32" s="27"/>
      <c r="J32" s="38">
        <f t="shared" si="9"/>
        <v>0</v>
      </c>
      <c r="K32" s="103">
        <f t="shared" si="0"/>
        <v>0</v>
      </c>
      <c r="L32" s="103">
        <f t="shared" si="1"/>
        <v>0</v>
      </c>
      <c r="M32" s="38">
        <f t="shared" si="10"/>
        <v>0</v>
      </c>
      <c r="N32" s="103">
        <f t="shared" si="3"/>
        <v>0</v>
      </c>
      <c r="O32" s="46" t="s">
        <v>62</v>
      </c>
      <c r="P32" s="46"/>
      <c r="Q32" s="103">
        <f t="shared" si="4"/>
        <v>0</v>
      </c>
    </row>
    <row r="33" spans="1:17" s="23" customFormat="1" ht="57.75" customHeight="1" x14ac:dyDescent="0.3">
      <c r="A33" s="48">
        <v>21</v>
      </c>
      <c r="B33" s="44" t="s">
        <v>75</v>
      </c>
      <c r="C33" s="44" t="s">
        <v>76</v>
      </c>
      <c r="D33" s="45"/>
      <c r="E33" s="81"/>
      <c r="F33" s="52">
        <v>50</v>
      </c>
      <c r="G33" s="52" t="s">
        <v>61</v>
      </c>
      <c r="H33" s="53"/>
      <c r="I33" s="27"/>
      <c r="J33" s="38">
        <f t="shared" si="9"/>
        <v>0</v>
      </c>
      <c r="K33" s="103">
        <f t="shared" si="0"/>
        <v>0</v>
      </c>
      <c r="L33" s="103">
        <f t="shared" si="1"/>
        <v>0</v>
      </c>
      <c r="M33" s="38">
        <f t="shared" si="10"/>
        <v>0</v>
      </c>
      <c r="N33" s="103">
        <f t="shared" si="3"/>
        <v>0</v>
      </c>
      <c r="O33" s="46" t="s">
        <v>62</v>
      </c>
      <c r="P33" s="46"/>
      <c r="Q33" s="103">
        <f t="shared" si="4"/>
        <v>0</v>
      </c>
    </row>
    <row r="34" spans="1:17" s="23" customFormat="1" ht="57.75" customHeight="1" x14ac:dyDescent="0.3">
      <c r="A34" s="48">
        <v>22</v>
      </c>
      <c r="B34" s="44" t="s">
        <v>77</v>
      </c>
      <c r="C34" s="44" t="s">
        <v>78</v>
      </c>
      <c r="D34" s="45"/>
      <c r="E34" s="81"/>
      <c r="F34" s="52">
        <v>250</v>
      </c>
      <c r="G34" s="52" t="s">
        <v>79</v>
      </c>
      <c r="H34" s="53"/>
      <c r="I34" s="27"/>
      <c r="J34" s="38">
        <f t="shared" si="9"/>
        <v>0</v>
      </c>
      <c r="K34" s="103">
        <f t="shared" si="0"/>
        <v>0</v>
      </c>
      <c r="L34" s="103">
        <f t="shared" si="1"/>
        <v>0</v>
      </c>
      <c r="M34" s="38">
        <f t="shared" si="10"/>
        <v>0</v>
      </c>
      <c r="N34" s="103">
        <f t="shared" si="3"/>
        <v>0</v>
      </c>
      <c r="O34" s="46" t="s">
        <v>62</v>
      </c>
      <c r="P34" s="46"/>
      <c r="Q34" s="103">
        <f t="shared" si="4"/>
        <v>0</v>
      </c>
    </row>
    <row r="35" spans="1:17" s="23" customFormat="1" ht="57.75" customHeight="1" x14ac:dyDescent="0.3">
      <c r="A35" s="48">
        <v>23</v>
      </c>
      <c r="B35" s="44" t="s">
        <v>80</v>
      </c>
      <c r="C35" s="44" t="s">
        <v>81</v>
      </c>
      <c r="D35" s="45"/>
      <c r="E35" s="81"/>
      <c r="F35" s="52">
        <v>35</v>
      </c>
      <c r="G35" s="52" t="s">
        <v>79</v>
      </c>
      <c r="H35" s="53"/>
      <c r="I35" s="27"/>
      <c r="J35" s="38">
        <f t="shared" si="9"/>
        <v>0</v>
      </c>
      <c r="K35" s="103">
        <f t="shared" si="0"/>
        <v>0</v>
      </c>
      <c r="L35" s="103">
        <f t="shared" si="1"/>
        <v>0</v>
      </c>
      <c r="M35" s="38">
        <f t="shared" si="10"/>
        <v>0</v>
      </c>
      <c r="N35" s="103">
        <f t="shared" si="3"/>
        <v>0</v>
      </c>
      <c r="O35" s="46"/>
      <c r="P35" s="46"/>
      <c r="Q35" s="103">
        <f t="shared" si="4"/>
        <v>0</v>
      </c>
    </row>
    <row r="36" spans="1:17" s="23" customFormat="1" ht="57.75" customHeight="1" x14ac:dyDescent="0.3">
      <c r="A36" s="48">
        <v>24</v>
      </c>
      <c r="B36" s="44" t="s">
        <v>82</v>
      </c>
      <c r="C36" s="44" t="s">
        <v>83</v>
      </c>
      <c r="D36" s="45"/>
      <c r="E36" s="51"/>
      <c r="F36" s="52">
        <v>1</v>
      </c>
      <c r="G36" s="52" t="s">
        <v>84</v>
      </c>
      <c r="H36" s="53"/>
      <c r="I36" s="27"/>
      <c r="J36" s="47">
        <f t="shared" si="9"/>
        <v>0</v>
      </c>
      <c r="K36" s="103">
        <f t="shared" si="0"/>
        <v>0</v>
      </c>
      <c r="L36" s="103">
        <f t="shared" si="1"/>
        <v>0</v>
      </c>
      <c r="M36" s="38">
        <f t="shared" si="10"/>
        <v>0</v>
      </c>
      <c r="N36" s="103">
        <f t="shared" si="3"/>
        <v>0</v>
      </c>
      <c r="O36" s="46" t="s">
        <v>62</v>
      </c>
      <c r="P36" s="46"/>
      <c r="Q36" s="103">
        <f t="shared" si="4"/>
        <v>0</v>
      </c>
    </row>
    <row r="37" spans="1:17" s="23" customFormat="1" ht="57.75" customHeight="1" x14ac:dyDescent="0.3">
      <c r="A37" s="48">
        <v>25</v>
      </c>
      <c r="B37" s="44" t="s">
        <v>85</v>
      </c>
      <c r="C37" s="44" t="s">
        <v>86</v>
      </c>
      <c r="D37" s="45"/>
      <c r="E37" s="51"/>
      <c r="F37" s="52">
        <v>1</v>
      </c>
      <c r="G37" s="52" t="s">
        <v>84</v>
      </c>
      <c r="H37" s="53"/>
      <c r="I37" s="27"/>
      <c r="J37" s="38">
        <f t="shared" si="9"/>
        <v>0</v>
      </c>
      <c r="K37" s="103">
        <f t="shared" si="0"/>
        <v>0</v>
      </c>
      <c r="L37" s="103">
        <f t="shared" si="1"/>
        <v>0</v>
      </c>
      <c r="M37" s="38">
        <f t="shared" si="10"/>
        <v>0</v>
      </c>
      <c r="N37" s="103">
        <f t="shared" si="3"/>
        <v>0</v>
      </c>
      <c r="O37" s="46" t="s">
        <v>62</v>
      </c>
      <c r="P37" s="46"/>
      <c r="Q37" s="103">
        <f t="shared" si="4"/>
        <v>0</v>
      </c>
    </row>
    <row r="38" spans="1:17" s="23" customFormat="1" ht="57.75" customHeight="1" x14ac:dyDescent="0.3">
      <c r="A38" s="48">
        <v>26</v>
      </c>
      <c r="B38" s="44" t="s">
        <v>87</v>
      </c>
      <c r="C38" s="44" t="s">
        <v>88</v>
      </c>
      <c r="D38" s="45"/>
      <c r="E38" s="51"/>
      <c r="F38" s="52">
        <v>500</v>
      </c>
      <c r="G38" s="52" t="s">
        <v>89</v>
      </c>
      <c r="H38" s="53"/>
      <c r="I38" s="27"/>
      <c r="J38" s="38">
        <f t="shared" si="9"/>
        <v>0</v>
      </c>
      <c r="K38" s="103">
        <f t="shared" si="0"/>
        <v>0</v>
      </c>
      <c r="L38" s="103">
        <f t="shared" si="1"/>
        <v>0</v>
      </c>
      <c r="M38" s="38">
        <f t="shared" si="10"/>
        <v>0</v>
      </c>
      <c r="N38" s="103">
        <f t="shared" si="3"/>
        <v>0</v>
      </c>
      <c r="O38" s="46" t="s">
        <v>62</v>
      </c>
      <c r="P38" s="46"/>
      <c r="Q38" s="103">
        <f t="shared" si="4"/>
        <v>0</v>
      </c>
    </row>
    <row r="39" spans="1:17" s="23" customFormat="1" ht="80.25" customHeight="1" x14ac:dyDescent="0.3">
      <c r="A39" s="48">
        <v>27</v>
      </c>
      <c r="B39" s="49" t="s">
        <v>90</v>
      </c>
      <c r="C39" s="50" t="s">
        <v>91</v>
      </c>
      <c r="D39" s="82"/>
      <c r="E39" s="83"/>
      <c r="F39" s="84">
        <v>1</v>
      </c>
      <c r="G39" s="84" t="s">
        <v>92</v>
      </c>
      <c r="H39" s="85"/>
      <c r="I39" s="27"/>
      <c r="J39" s="38">
        <f t="shared" si="9"/>
        <v>0</v>
      </c>
      <c r="K39" s="103">
        <f t="shared" si="0"/>
        <v>0</v>
      </c>
      <c r="L39" s="103">
        <f t="shared" si="1"/>
        <v>0</v>
      </c>
      <c r="M39" s="38">
        <f t="shared" si="10"/>
        <v>0</v>
      </c>
      <c r="N39" s="103">
        <f t="shared" si="3"/>
        <v>0</v>
      </c>
      <c r="O39" s="86" t="s">
        <v>62</v>
      </c>
      <c r="P39" s="46"/>
      <c r="Q39" s="103">
        <f t="shared" si="4"/>
        <v>0</v>
      </c>
    </row>
    <row r="40" spans="1:17" s="23" customFormat="1" ht="57.75" customHeight="1" x14ac:dyDescent="0.3">
      <c r="A40" s="48">
        <v>28</v>
      </c>
      <c r="B40" s="49" t="s">
        <v>93</v>
      </c>
      <c r="C40" s="50" t="s">
        <v>94</v>
      </c>
      <c r="D40" s="87"/>
      <c r="E40" s="83"/>
      <c r="F40" s="84">
        <v>1</v>
      </c>
      <c r="G40" s="84" t="s">
        <v>47</v>
      </c>
      <c r="H40" s="85"/>
      <c r="I40" s="27"/>
      <c r="J40" s="38">
        <f t="shared" si="9"/>
        <v>0</v>
      </c>
      <c r="K40" s="103">
        <f t="shared" si="0"/>
        <v>0</v>
      </c>
      <c r="L40" s="103">
        <f t="shared" si="1"/>
        <v>0</v>
      </c>
      <c r="M40" s="38">
        <f t="shared" si="10"/>
        <v>0</v>
      </c>
      <c r="N40" s="103">
        <f t="shared" si="3"/>
        <v>0</v>
      </c>
      <c r="O40" s="86" t="s">
        <v>62</v>
      </c>
      <c r="P40" s="46"/>
      <c r="Q40" s="103">
        <f t="shared" si="4"/>
        <v>0</v>
      </c>
    </row>
    <row r="41" spans="1:17" s="23" customFormat="1" ht="65.25" customHeight="1" x14ac:dyDescent="0.3">
      <c r="A41" s="48">
        <v>29</v>
      </c>
      <c r="B41" s="49" t="s">
        <v>95</v>
      </c>
      <c r="C41" s="50" t="s">
        <v>96</v>
      </c>
      <c r="D41" s="87"/>
      <c r="E41" s="83"/>
      <c r="F41" s="84">
        <v>2</v>
      </c>
      <c r="G41" s="84" t="s">
        <v>97</v>
      </c>
      <c r="H41" s="85"/>
      <c r="I41" s="27"/>
      <c r="J41" s="38">
        <f t="shared" si="9"/>
        <v>0</v>
      </c>
      <c r="K41" s="103">
        <f t="shared" si="0"/>
        <v>0</v>
      </c>
      <c r="L41" s="103">
        <f t="shared" si="1"/>
        <v>0</v>
      </c>
      <c r="M41" s="38">
        <f t="shared" si="10"/>
        <v>0</v>
      </c>
      <c r="N41" s="103">
        <f t="shared" si="3"/>
        <v>0</v>
      </c>
      <c r="O41" s="86" t="s">
        <v>62</v>
      </c>
      <c r="P41" s="46"/>
      <c r="Q41" s="103">
        <f t="shared" si="4"/>
        <v>0</v>
      </c>
    </row>
    <row r="42" spans="1:17" s="23" customFormat="1" ht="57.75" customHeight="1" x14ac:dyDescent="0.3">
      <c r="A42" s="48">
        <v>30</v>
      </c>
      <c r="B42" s="49" t="s">
        <v>98</v>
      </c>
      <c r="C42" s="50" t="s">
        <v>99</v>
      </c>
      <c r="D42" s="82"/>
      <c r="E42" s="83"/>
      <c r="F42" s="84">
        <v>1</v>
      </c>
      <c r="G42" s="84" t="s">
        <v>100</v>
      </c>
      <c r="H42" s="85"/>
      <c r="I42" s="27"/>
      <c r="J42" s="38">
        <f t="shared" si="9"/>
        <v>0</v>
      </c>
      <c r="K42" s="103">
        <f t="shared" si="0"/>
        <v>0</v>
      </c>
      <c r="L42" s="103">
        <f t="shared" si="1"/>
        <v>0</v>
      </c>
      <c r="M42" s="38">
        <f t="shared" si="10"/>
        <v>0</v>
      </c>
      <c r="N42" s="103">
        <f t="shared" si="3"/>
        <v>0</v>
      </c>
      <c r="O42" s="86" t="s">
        <v>62</v>
      </c>
      <c r="P42" s="46"/>
      <c r="Q42" s="103">
        <f t="shared" si="4"/>
        <v>0</v>
      </c>
    </row>
    <row r="43" spans="1:17" s="23" customFormat="1" ht="57.75" customHeight="1" x14ac:dyDescent="0.3">
      <c r="A43" s="48">
        <v>31</v>
      </c>
      <c r="B43" s="49" t="s">
        <v>101</v>
      </c>
      <c r="C43" s="50" t="s">
        <v>102</v>
      </c>
      <c r="D43" s="82"/>
      <c r="E43" s="83"/>
      <c r="F43" s="84">
        <v>1</v>
      </c>
      <c r="G43" s="84" t="s">
        <v>103</v>
      </c>
      <c r="H43" s="85"/>
      <c r="I43" s="27"/>
      <c r="J43" s="38">
        <f t="shared" si="9"/>
        <v>0</v>
      </c>
      <c r="K43" s="103">
        <f t="shared" si="0"/>
        <v>0</v>
      </c>
      <c r="L43" s="103">
        <f t="shared" si="1"/>
        <v>0</v>
      </c>
      <c r="M43" s="38">
        <f t="shared" si="10"/>
        <v>0</v>
      </c>
      <c r="N43" s="103">
        <f t="shared" si="3"/>
        <v>0</v>
      </c>
      <c r="O43" s="86" t="s">
        <v>62</v>
      </c>
      <c r="P43" s="46"/>
      <c r="Q43" s="103">
        <f t="shared" si="4"/>
        <v>0</v>
      </c>
    </row>
    <row r="44" spans="1:17" s="23" customFormat="1" ht="57.75" customHeight="1" x14ac:dyDescent="0.3">
      <c r="A44" s="48">
        <v>32</v>
      </c>
      <c r="B44" s="49" t="s">
        <v>104</v>
      </c>
      <c r="C44" s="50" t="s">
        <v>105</v>
      </c>
      <c r="D44" s="82"/>
      <c r="E44" s="83"/>
      <c r="F44" s="84">
        <v>1</v>
      </c>
      <c r="G44" s="84" t="s">
        <v>103</v>
      </c>
      <c r="H44" s="85"/>
      <c r="I44" s="27"/>
      <c r="J44" s="38">
        <f t="shared" si="9"/>
        <v>0</v>
      </c>
      <c r="K44" s="103">
        <f t="shared" si="0"/>
        <v>0</v>
      </c>
      <c r="L44" s="103">
        <f t="shared" si="1"/>
        <v>0</v>
      </c>
      <c r="M44" s="38">
        <f t="shared" si="10"/>
        <v>0</v>
      </c>
      <c r="N44" s="103">
        <f t="shared" si="3"/>
        <v>0</v>
      </c>
      <c r="O44" s="86" t="s">
        <v>62</v>
      </c>
      <c r="P44" s="46"/>
      <c r="Q44" s="103">
        <f t="shared" si="4"/>
        <v>0</v>
      </c>
    </row>
    <row r="45" spans="1:17" s="23" customFormat="1" ht="57.75" customHeight="1" x14ac:dyDescent="0.3">
      <c r="A45" s="48">
        <v>33</v>
      </c>
      <c r="B45" s="49" t="s">
        <v>106</v>
      </c>
      <c r="C45" s="50" t="s">
        <v>107</v>
      </c>
      <c r="D45" s="82"/>
      <c r="E45" s="108"/>
      <c r="F45" s="84">
        <v>1</v>
      </c>
      <c r="G45" s="84" t="s">
        <v>108</v>
      </c>
      <c r="H45" s="85"/>
      <c r="I45" s="27"/>
      <c r="J45" s="38">
        <f t="shared" si="9"/>
        <v>0</v>
      </c>
      <c r="K45" s="103">
        <f t="shared" si="0"/>
        <v>0</v>
      </c>
      <c r="L45" s="103">
        <f t="shared" si="1"/>
        <v>0</v>
      </c>
      <c r="M45" s="38">
        <f t="shared" si="10"/>
        <v>0</v>
      </c>
      <c r="N45" s="103">
        <f t="shared" si="3"/>
        <v>0</v>
      </c>
      <c r="O45" s="86" t="s">
        <v>62</v>
      </c>
      <c r="P45" s="46"/>
      <c r="Q45" s="103">
        <f t="shared" si="4"/>
        <v>0</v>
      </c>
    </row>
    <row r="46" spans="1:17" s="23" customFormat="1" ht="57.75" customHeight="1" x14ac:dyDescent="0.3">
      <c r="A46" s="105">
        <v>34</v>
      </c>
      <c r="B46" s="106" t="s">
        <v>109</v>
      </c>
      <c r="C46" s="107" t="s">
        <v>110</v>
      </c>
      <c r="D46" s="113"/>
      <c r="E46" s="115"/>
      <c r="F46" s="114">
        <v>2</v>
      </c>
      <c r="G46" s="109" t="s">
        <v>108</v>
      </c>
      <c r="H46" s="110"/>
      <c r="I46" s="27"/>
      <c r="J46" s="38">
        <f t="shared" si="9"/>
        <v>0</v>
      </c>
      <c r="K46" s="103">
        <f t="shared" si="0"/>
        <v>0</v>
      </c>
      <c r="L46" s="103">
        <f t="shared" si="1"/>
        <v>0</v>
      </c>
      <c r="M46" s="38">
        <f t="shared" si="10"/>
        <v>0</v>
      </c>
      <c r="N46" s="103">
        <f t="shared" si="3"/>
        <v>0</v>
      </c>
      <c r="O46" s="111" t="s">
        <v>62</v>
      </c>
      <c r="P46" s="46"/>
      <c r="Q46" s="103">
        <f t="shared" si="4"/>
        <v>0</v>
      </c>
    </row>
    <row r="47" spans="1:17" s="23" customFormat="1" ht="57.75" customHeight="1" x14ac:dyDescent="0.3">
      <c r="A47" s="42">
        <v>35</v>
      </c>
      <c r="B47" s="29" t="s">
        <v>111</v>
      </c>
      <c r="C47" s="29" t="s">
        <v>112</v>
      </c>
      <c r="D47" s="45"/>
      <c r="E47" s="112"/>
      <c r="F47" s="84">
        <v>1</v>
      </c>
      <c r="G47" s="84" t="s">
        <v>113</v>
      </c>
      <c r="H47" s="85"/>
      <c r="I47" s="27"/>
      <c r="J47" s="38">
        <f>SUM(H48*I48)/100</f>
        <v>0</v>
      </c>
      <c r="K47" s="103">
        <f>SUM(H47+J46)</f>
        <v>0</v>
      </c>
      <c r="L47" s="103">
        <f t="shared" si="1"/>
        <v>0</v>
      </c>
      <c r="M47" s="38">
        <f t="shared" si="10"/>
        <v>0</v>
      </c>
      <c r="N47" s="103">
        <f t="shared" si="3"/>
        <v>0</v>
      </c>
      <c r="O47" s="86"/>
      <c r="P47" s="46"/>
      <c r="Q47" s="103">
        <f t="shared" si="4"/>
        <v>0</v>
      </c>
    </row>
    <row r="48" spans="1:17" s="23" customFormat="1" ht="57.75" customHeight="1" x14ac:dyDescent="0.3">
      <c r="A48" s="42">
        <v>36</v>
      </c>
      <c r="B48" s="29" t="s">
        <v>114</v>
      </c>
      <c r="C48" s="29" t="s">
        <v>115</v>
      </c>
      <c r="D48" s="45"/>
      <c r="E48" s="83"/>
      <c r="F48" s="84">
        <v>1</v>
      </c>
      <c r="G48" s="84" t="s">
        <v>116</v>
      </c>
      <c r="H48" s="85"/>
      <c r="I48" s="27"/>
      <c r="J48" s="38">
        <f>SUM(H49*I49)/100</f>
        <v>0</v>
      </c>
      <c r="K48" s="103">
        <f>SUM(H48+J47)</f>
        <v>0</v>
      </c>
      <c r="L48" s="103">
        <f t="shared" si="1"/>
        <v>0</v>
      </c>
      <c r="M48" s="38">
        <f t="shared" si="10"/>
        <v>0</v>
      </c>
      <c r="N48" s="103">
        <f t="shared" si="3"/>
        <v>0</v>
      </c>
      <c r="O48" s="86"/>
      <c r="P48" s="46"/>
      <c r="Q48" s="103">
        <f t="shared" si="4"/>
        <v>0</v>
      </c>
    </row>
    <row r="49" spans="1:17" s="23" customFormat="1" ht="57.75" customHeight="1" x14ac:dyDescent="0.3">
      <c r="A49" s="42">
        <v>37</v>
      </c>
      <c r="B49" s="29" t="s">
        <v>117</v>
      </c>
      <c r="C49" s="29" t="s">
        <v>118</v>
      </c>
      <c r="D49" s="45"/>
      <c r="E49" s="83"/>
      <c r="F49" s="84">
        <v>1</v>
      </c>
      <c r="G49" s="84" t="s">
        <v>119</v>
      </c>
      <c r="H49" s="85"/>
      <c r="I49" s="118"/>
      <c r="J49" s="38">
        <f t="shared" si="9"/>
        <v>0</v>
      </c>
      <c r="K49" s="117">
        <f t="shared" si="0"/>
        <v>0</v>
      </c>
      <c r="L49" s="116">
        <f t="shared" si="1"/>
        <v>0</v>
      </c>
      <c r="M49" s="38">
        <f t="shared" si="10"/>
        <v>0</v>
      </c>
      <c r="N49" s="117">
        <f t="shared" si="3"/>
        <v>0</v>
      </c>
      <c r="O49" s="86"/>
      <c r="P49" s="46"/>
      <c r="Q49" s="103">
        <f t="shared" si="4"/>
        <v>0</v>
      </c>
    </row>
    <row r="50" spans="1:17" ht="30" customHeight="1" x14ac:dyDescent="0.3">
      <c r="A50" s="43"/>
      <c r="B50" s="31" t="s">
        <v>120</v>
      </c>
      <c r="C50" s="32"/>
      <c r="D50" s="32"/>
      <c r="E50" s="33"/>
      <c r="F50" s="34"/>
      <c r="G50" s="34"/>
      <c r="H50" s="35"/>
      <c r="I50" s="36"/>
      <c r="J50" s="36"/>
      <c r="K50" s="36"/>
      <c r="L50" s="37">
        <f>SUM(L13:L49)</f>
        <v>0</v>
      </c>
      <c r="M50" s="37">
        <f>SUM(M13:M49)</f>
        <v>0</v>
      </c>
      <c r="N50" s="37">
        <f>SUM(N13:N49)</f>
        <v>0</v>
      </c>
    </row>
    <row r="51" spans="1:17" x14ac:dyDescent="0.3">
      <c r="A51" s="43"/>
      <c r="L51" s="22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8:G20 F21:F22 F16:F17 F26:F49 F50:G1048576" name="Oblast3"/>
    <protectedRange algorithmName="SHA-512" hashValue="/5PSoJn5qAL9Fu5G35wpYxEvLB6WIwYXA9nVZ65yNgApf6x2eYYiMP6vhPMVDE5ejF4+iKt9VbkqxVHiUA5A4w==" saltValue="7Wt/LWVVScooo6LJY7ba/w==" spinCount="100000" sqref="A1:C12 C18:C20 A17:C17 A21:C22 A13:A16 A18:A20 A26:C1048576" name="Oblast1"/>
    <protectedRange sqref="D1:E12 E13:E14 D15:E22 D26:E1048576" name="Oblast2"/>
    <protectedRange sqref="H1:Q13 J23:J25 K14:N25 H50:Q1048576 H23:H25 D25 H14:J22 H26:O49 O14:Q22 Q23:Q49" name="Oblast4"/>
    <protectedRange algorithmName="SHA-512" hashValue="d5LKauLj5dEnrKyLenZ7SXr1+g+ACFD0pTnX62VXeeBfvEKM/AnpxYF2t5SSFzBGnCJW1dbArdo4gLnnQ2T7Fw==" saltValue="ASnJ1LgvWZYMeREA2lBVKQ==" spinCount="100000" sqref="B13:D14 C15" name="Oblast1_1"/>
    <protectedRange algorithmName="SHA-512" hashValue="d5LKauLj5dEnrKyLenZ7SXr1+g+ACFD0pTnX62VXeeBfvEKM/AnpxYF2t5SSFzBGnCJW1dbArdo4gLnnQ2T7Fw==" saltValue="ASnJ1LgvWZYMeREA2lBVKQ==" spinCount="100000" sqref="B15" name="Oblast1_2"/>
    <protectedRange password="C680" sqref="B16:C16" name="Oblast1_3"/>
    <protectedRange password="C680" sqref="G16" name="Oblast2_1"/>
    <protectedRange password="C680" sqref="G17 G21:G22 G26:G49" name="Oblast2_2"/>
    <protectedRange algorithmName="SHA-512" hashValue="/5PSoJn5qAL9Fu5G35wpYxEvLB6WIwYXA9nVZ65yNgApf6x2eYYiMP6vhPMVDE5ejF4+iKt9VbkqxVHiUA5A4w==" saltValue="7Wt/LWVVScooo6LJY7ba/w==" spinCount="100000" sqref="B18:B20" name="Oblast1_4"/>
    <protectedRange algorithmName="SHA-512" hashValue="VKm/eKcluIMbVWHn4cuX9w98oTulu6em39u6NRsVOUI+20giY9xuBCiJJzy0Ph/zA/ehRziP+awjmtQtb9pavg==" saltValue="Nl652uKbXpJaFgAi7j1FCg==" spinCount="100000" sqref="F23:G23" name="Oblast3_4"/>
    <protectedRange algorithmName="SHA-512" hashValue="/5PSoJn5qAL9Fu5G35wpYxEvLB6WIwYXA9nVZ65yNgApf6x2eYYiMP6vhPMVDE5ejF4+iKt9VbkqxVHiUA5A4w==" saltValue="7Wt/LWVVScooo6LJY7ba/w==" spinCount="100000" sqref="B23:C23" name="Oblast1_4_1"/>
    <protectedRange sqref="D23:E23" name="Oblast2_4"/>
  </protectedRanges>
  <mergeCells count="4">
    <mergeCell ref="F2:G2"/>
    <mergeCell ref="B6:O6"/>
    <mergeCell ref="O11:Q11"/>
    <mergeCell ref="B11:C11"/>
  </mergeCells>
  <phoneticPr fontId="25" type="noConversion"/>
  <pageMargins left="0.7" right="0.7" top="0.78740157499999996" bottom="0.78740157499999996" header="0.3" footer="0.3"/>
  <pageSetup paperSize="9" scal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10379-7D30-4819-B868-C239A78E4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11 CHEMIK</vt:lpstr>
      <vt:lpstr>'Výzva č. 11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2024-03-21T13:17:13Z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