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26" yWindow="65426" windowWidth="19420" windowHeight="1042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<sst xmlns="http://schemas.openxmlformats.org/spreadsheetml/2006/main" count="276" uniqueCount="74">
  <si>
    <t>O</t>
  </si>
  <si>
    <t>P</t>
  </si>
  <si>
    <t>Úroveň</t>
  </si>
  <si>
    <t>ČP</t>
  </si>
  <si>
    <t>TV</t>
  </si>
  <si>
    <t>Typ položky</t>
  </si>
  <si>
    <t>Popis</t>
  </si>
  <si>
    <t>MJ</t>
  </si>
  <si>
    <t>Množství</t>
  </si>
  <si>
    <t>Hmotnost celkem</t>
  </si>
  <si>
    <t>Suť celkem</t>
  </si>
  <si>
    <t>Nh celkem</t>
  </si>
  <si>
    <t>TD</t>
  </si>
  <si>
    <t>Výběrové řízení</t>
  </si>
  <si>
    <t>Dodavatel</t>
  </si>
  <si>
    <t>Prodejce, výrobce</t>
  </si>
  <si>
    <t xml:space="preserve"> </t>
  </si>
  <si>
    <t xml:space="preserve"> 1</t>
  </si>
  <si>
    <t>M</t>
  </si>
  <si>
    <t>kus</t>
  </si>
  <si>
    <t>vlast.</t>
  </si>
  <si>
    <t>K&amp;V ELEKTRO</t>
  </si>
  <si>
    <t>K</t>
  </si>
  <si>
    <t>D</t>
  </si>
  <si>
    <t xml:space="preserve">  &gt;2</t>
  </si>
  <si>
    <t>m</t>
  </si>
  <si>
    <t>HZS</t>
  </si>
  <si>
    <t>Hodinové zúčtovací sazby</t>
  </si>
  <si>
    <t>Hodinová zúčtovací sazba elektrikář</t>
  </si>
  <si>
    <t>hod</t>
  </si>
  <si>
    <t>Hodinová zúčtovací sazba elektrikář odborný</t>
  </si>
  <si>
    <t>DPH 21%</t>
  </si>
  <si>
    <t>Celkem vč.DPH</t>
  </si>
  <si>
    <t>Sleva v %</t>
  </si>
  <si>
    <t>Konečná cena v Kč bez DPH</t>
  </si>
  <si>
    <t>Rozdíl bez DPH</t>
  </si>
  <si>
    <t>Pokládka metalické kabeláže</t>
  </si>
  <si>
    <t>Montáž kabelových tras</t>
  </si>
  <si>
    <t>Zakončení metalických kabelů</t>
  </si>
  <si>
    <t>Měření metalických kabelů, vyhotovení protokolů</t>
  </si>
  <si>
    <t>Označení kabeláže</t>
  </si>
  <si>
    <t>CCTV</t>
  </si>
  <si>
    <t xml:space="preserve">CCTV </t>
  </si>
  <si>
    <t>Patch kabel 50/125 LCpc/LCPC MM OM4 3m duplex SXPC-LC/LC-PC-OM4-3M-D</t>
  </si>
  <si>
    <t>Patch kabel 50/125 LCpc/LCPC MM OM4 10m duplex SXPC-LC/LC-PC-OM4-10M-D</t>
  </si>
  <si>
    <t>CAT6 UTPB2ca s1 d1 a1</t>
  </si>
  <si>
    <t>Patch kabel FTP RJ45, Cat.6, 3m</t>
  </si>
  <si>
    <t>Konektor RJ45 CAT6 UTP 8p8c, včetně příslušenství</t>
  </si>
  <si>
    <t>ACS</t>
  </si>
  <si>
    <t>nízkoodběrový el. zámek, dveřní kontakt, 12V, 0,17A s mech. odblok+monitorování, ochranná dioda, příslušenství</t>
  </si>
  <si>
    <t>Metalický kabel 2x075</t>
  </si>
  <si>
    <t>Metalický kabel 4x075</t>
  </si>
  <si>
    <t>Patch kabel FTP RJ45, Cat6, 3m</t>
  </si>
  <si>
    <t>UTP 4x2x0,5 cat 5e lanko</t>
  </si>
  <si>
    <t>Trasa pro optický kabel s odolností proti požáru s funkční integritou</t>
  </si>
  <si>
    <t>Chránička do zdiva</t>
  </si>
  <si>
    <t xml:space="preserve">ACS </t>
  </si>
  <si>
    <t>Montáž bezpečnostního relé, včetně zapojení</t>
  </si>
  <si>
    <t>Montáž nízkoodběrového el. zámku dveřní kontakt 12 V, 0,17A s mech. Včetně příslušenství a zapojení</t>
  </si>
  <si>
    <t>EVR</t>
  </si>
  <si>
    <t>p</t>
  </si>
  <si>
    <t>Akumulátor AKU200-12 (12V/200Ah</t>
  </si>
  <si>
    <t>Kompletní stropní reproduktor pro evakuační ozvučení certifikovaný dle EN 54-24 ...</t>
  </si>
  <si>
    <t>Montáž kompletní stropní reproduktor ….</t>
  </si>
  <si>
    <t>1-CXKH-V 4x2,5</t>
  </si>
  <si>
    <t>Patch kabel FTP RJ45-RJ45, Cat.6, 3m, P B2ca s1 d1 a1</t>
  </si>
  <si>
    <t>1-CXKH-V 3x2,5</t>
  </si>
  <si>
    <t>Práce (P) a dodávky materiálu (M)</t>
  </si>
  <si>
    <t>Elektroinstalace</t>
  </si>
  <si>
    <t>váha</t>
  </si>
  <si>
    <t>Položkový výkaz výměr (materiálů a prací)                                                                                                                                           Příloha č. 3.</t>
  </si>
  <si>
    <t>Celková nabídková cena v Kč bez DPH (hodnotící kritérium)</t>
  </si>
  <si>
    <t xml:space="preserve">Index cen dodavatele (poměr cen dodavatele k cenám k ceníku URS včetně on line materiálů dle KROS) </t>
  </si>
  <si>
    <t>Jednotková cena v Kč bez DPH za jednu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</si>
</sst>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;#,##0;"/>
    <numFmt numFmtId="166" formatCode="#,##0.00\ &quot;Kč&quot;"/>
    <numFmt numFmtId="167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color rgb="FF000000"/>
      <name val="Tahoma"/>
      <family val="2"/>
    </font>
    <font>
      <sz val="8.25"/>
      <color rgb="FF0065CE"/>
      <name val="Tahoma"/>
      <family val="2"/>
    </font>
    <font>
      <b/>
      <sz val="8.25"/>
      <color rgb="FF000000"/>
      <name val="Tahoma"/>
      <family val="2"/>
    </font>
    <font>
      <b/>
      <sz val="10.25"/>
      <color rgb="FF000000"/>
      <name val="Tahoma"/>
      <family val="2"/>
    </font>
    <font>
      <b/>
      <sz val="8.25"/>
      <color rgb="FFFF0000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 style="thin">
        <color theme="0" tint="-0.24997000396251678"/>
      </left>
      <right style="thin">
        <color rgb="FFA9A9A9"/>
      </right>
      <top style="thin">
        <color theme="0" tint="-0.24997000396251678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theme="0" tint="-0.24997000396251678"/>
      </top>
      <bottom style="thin">
        <color rgb="FFA9A9A9"/>
      </bottom>
    </border>
    <border>
      <left style="thin">
        <color rgb="FFA9A9A9"/>
      </left>
      <right/>
      <top style="thin">
        <color theme="0" tint="-0.24997000396251678"/>
      </top>
      <bottom style="thin">
        <color rgb="FFA9A9A9"/>
      </bottom>
    </border>
    <border>
      <left style="thin">
        <color theme="0" tint="-0.24997000396251678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theme="0" tint="-0.24997000396251678"/>
      </left>
      <right style="thin">
        <color rgb="FFA9A9A9"/>
      </right>
      <top style="thin">
        <color rgb="FFA9A9A9"/>
      </top>
      <bottom style="thin">
        <color theme="0" tint="-0.24997000396251678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theme="0" tint="-0.24997000396251678"/>
      </bottom>
    </border>
    <border>
      <left style="thin">
        <color rgb="FFA9A9A9"/>
      </left>
      <right/>
      <top style="thin">
        <color rgb="FFA9A9A9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theme="0" tint="-0.24997000396251678"/>
      </left>
      <right style="thin">
        <color rgb="FFA9A9A9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A9A9A9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rgb="FFA9A9A9"/>
      </left>
      <right style="medium"/>
      <top/>
      <bottom/>
    </border>
    <border>
      <left style="thin">
        <color theme="0" tint="-0.24997000396251678"/>
      </left>
      <right style="medium"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/>
    </border>
    <border>
      <left style="thin">
        <color theme="0" tint="-0.24997000396251678"/>
      </left>
      <right style="medium"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medium"/>
      <bottom style="thin">
        <color theme="0" tint="-0.24997000396251678"/>
      </bottom>
    </border>
    <border>
      <left style="thin">
        <color theme="0" tint="-0.24997000396251678"/>
      </left>
      <right style="medium"/>
      <top style="medium"/>
      <bottom style="thin">
        <color theme="0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right" vertical="center" readingOrder="1"/>
    </xf>
    <xf numFmtId="49" fontId="2" fillId="4" borderId="1" xfId="0" applyNumberFormat="1" applyFont="1" applyFill="1" applyBorder="1" applyAlignment="1">
      <alignment horizontal="left" vertical="center" readingOrder="1"/>
    </xf>
    <xf numFmtId="0" fontId="2" fillId="4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49" fontId="2" fillId="4" borderId="1" xfId="0" applyNumberFormat="1" applyFont="1" applyFill="1" applyBorder="1" applyAlignment="1">
      <alignment horizontal="center" vertical="center" readingOrder="1"/>
    </xf>
    <xf numFmtId="49" fontId="3" fillId="3" borderId="1" xfId="0" applyNumberFormat="1" applyFont="1" applyFill="1" applyBorder="1" applyAlignment="1">
      <alignment horizontal="left" vertical="center" wrapText="1" readingOrder="1"/>
    </xf>
    <xf numFmtId="49" fontId="2" fillId="3" borderId="1" xfId="0" applyNumberFormat="1" applyFont="1" applyFill="1" applyBorder="1" applyAlignment="1">
      <alignment horizontal="left" vertical="center" readingOrder="1"/>
    </xf>
    <xf numFmtId="164" fontId="2" fillId="4" borderId="1" xfId="0" applyNumberFormat="1" applyFont="1" applyFill="1" applyBorder="1" applyAlignment="1">
      <alignment horizontal="right" vertical="center" readingOrder="1"/>
    </xf>
    <xf numFmtId="49" fontId="2" fillId="3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right" vertical="center" readingOrder="1"/>
    </xf>
    <xf numFmtId="49" fontId="5" fillId="4" borderId="1" xfId="0" applyNumberFormat="1" applyFont="1" applyFill="1" applyBorder="1" applyAlignment="1">
      <alignment horizontal="left" vertical="center" readingOrder="1"/>
    </xf>
    <xf numFmtId="0" fontId="4" fillId="4" borderId="1" xfId="0" applyNumberFormat="1" applyFont="1" applyFill="1" applyBorder="1" applyAlignment="1">
      <alignment horizontal="left" vertical="center" readingOrder="1"/>
    </xf>
    <xf numFmtId="49" fontId="4" fillId="4" borderId="1" xfId="0" applyNumberFormat="1" applyFont="1" applyFill="1" applyBorder="1" applyAlignment="1">
      <alignment horizontal="center" vertical="center" readingOrder="1"/>
    </xf>
    <xf numFmtId="165" fontId="4" fillId="4" borderId="1" xfId="0" applyNumberFormat="1" applyFont="1" applyFill="1" applyBorder="1" applyAlignment="1">
      <alignment horizontal="right" vertical="center" readingOrder="1"/>
    </xf>
    <xf numFmtId="49" fontId="4" fillId="4" borderId="1" xfId="0" applyNumberFormat="1" applyFont="1" applyFill="1" applyBorder="1" applyAlignment="1">
      <alignment horizontal="left" vertical="center" readingOrder="1"/>
    </xf>
    <xf numFmtId="49" fontId="4" fillId="4" borderId="1" xfId="0" applyNumberFormat="1" applyFont="1" applyFill="1" applyBorder="1" applyAlignment="1">
      <alignment horizontal="left" vertical="center" wrapText="1" readingOrder="1"/>
    </xf>
    <xf numFmtId="49" fontId="4" fillId="3" borderId="1" xfId="0" applyNumberFormat="1" applyFont="1" applyFill="1" applyBorder="1" applyAlignment="1">
      <alignment horizontal="left" vertical="center" readingOrder="1"/>
    </xf>
    <xf numFmtId="164" fontId="6" fillId="3" borderId="1" xfId="0" applyNumberFormat="1" applyFont="1" applyFill="1" applyBorder="1" applyAlignment="1">
      <alignment horizontal="right" vertical="center" readingOrder="1"/>
    </xf>
    <xf numFmtId="164" fontId="4" fillId="4" borderId="1" xfId="0" applyNumberFormat="1" applyFont="1" applyFill="1" applyBorder="1" applyAlignment="1">
      <alignment horizontal="right" vertical="center" readingOrder="1"/>
    </xf>
    <xf numFmtId="0" fontId="2" fillId="3" borderId="0" xfId="0" applyNumberFormat="1" applyFont="1" applyFill="1" applyBorder="1" applyAlignment="1">
      <alignment horizontal="right" vertical="center" readingOrder="1"/>
    </xf>
    <xf numFmtId="49" fontId="2" fillId="4" borderId="0" xfId="0" applyNumberFormat="1" applyFont="1" applyFill="1" applyBorder="1" applyAlignment="1">
      <alignment horizontal="left" vertical="center" readingOrder="1"/>
    </xf>
    <xf numFmtId="0" fontId="2" fillId="4" borderId="0" xfId="0" applyNumberFormat="1" applyFont="1" applyFill="1" applyBorder="1" applyAlignment="1">
      <alignment horizontal="left" vertical="center" readingOrder="1"/>
    </xf>
    <xf numFmtId="49" fontId="2" fillId="4" borderId="0" xfId="0" applyNumberFormat="1" applyFont="1" applyFill="1" applyBorder="1" applyAlignment="1">
      <alignment horizontal="center" vertical="center" readingOrder="1"/>
    </xf>
    <xf numFmtId="164" fontId="2" fillId="4" borderId="0" xfId="0" applyNumberFormat="1" applyFont="1" applyFill="1" applyBorder="1" applyAlignment="1">
      <alignment horizontal="right" vertical="center" readingOrder="1"/>
    </xf>
    <xf numFmtId="0" fontId="7" fillId="0" borderId="0" xfId="0" applyFont="1"/>
    <xf numFmtId="49" fontId="2" fillId="3" borderId="2" xfId="0" applyNumberFormat="1" applyFont="1" applyFill="1" applyBorder="1" applyAlignment="1">
      <alignment horizontal="left" vertical="center" wrapText="1" readingOrder="1"/>
    </xf>
    <xf numFmtId="49" fontId="2" fillId="0" borderId="0" xfId="0" applyNumberFormat="1" applyFont="1" applyFill="1" applyBorder="1" applyAlignment="1">
      <alignment horizontal="left" vertical="center" readingOrder="1"/>
    </xf>
    <xf numFmtId="164" fontId="2" fillId="0" borderId="0" xfId="0" applyNumberFormat="1" applyFont="1" applyFill="1" applyBorder="1" applyAlignment="1">
      <alignment horizontal="right" vertical="center" readingOrder="1"/>
    </xf>
    <xf numFmtId="49" fontId="2" fillId="0" borderId="0" xfId="0" applyNumberFormat="1" applyFont="1" applyFill="1" applyBorder="1" applyAlignment="1">
      <alignment horizontal="left" vertical="center" wrapText="1" readingOrder="1"/>
    </xf>
    <xf numFmtId="3" fontId="2" fillId="0" borderId="0" xfId="0" applyNumberFormat="1" applyFont="1" applyFill="1" applyBorder="1" applyAlignment="1">
      <alignment horizontal="right" vertical="center" readingOrder="1"/>
    </xf>
    <xf numFmtId="49" fontId="4" fillId="4" borderId="3" xfId="0" applyNumberFormat="1" applyFont="1" applyFill="1" applyBorder="1" applyAlignment="1">
      <alignment horizontal="left" vertical="center" readingOrder="1"/>
    </xf>
    <xf numFmtId="49" fontId="2" fillId="4" borderId="3" xfId="0" applyNumberFormat="1" applyFont="1" applyFill="1" applyBorder="1" applyAlignment="1">
      <alignment horizontal="left" vertical="center" readingOrder="1"/>
    </xf>
    <xf numFmtId="164" fontId="2" fillId="4" borderId="2" xfId="0" applyNumberFormat="1" applyFont="1" applyFill="1" applyBorder="1" applyAlignment="1">
      <alignment horizontal="right" vertical="center" readingOrder="1"/>
    </xf>
    <xf numFmtId="49" fontId="2" fillId="4" borderId="2" xfId="0" applyNumberFormat="1" applyFont="1" applyFill="1" applyBorder="1" applyAlignment="1">
      <alignment horizontal="left" vertical="center" readingOrder="1"/>
    </xf>
    <xf numFmtId="49" fontId="2" fillId="4" borderId="4" xfId="0" applyNumberFormat="1" applyFont="1" applyFill="1" applyBorder="1" applyAlignment="1">
      <alignment horizontal="left" vertical="center" readingOrder="1"/>
    </xf>
    <xf numFmtId="164" fontId="2" fillId="4" borderId="5" xfId="0" applyNumberFormat="1" applyFont="1" applyFill="1" applyBorder="1" applyAlignment="1">
      <alignment horizontal="right" vertical="center" readingOrder="1"/>
    </xf>
    <xf numFmtId="49" fontId="2" fillId="4" borderId="5" xfId="0" applyNumberFormat="1" applyFont="1" applyFill="1" applyBorder="1" applyAlignment="1">
      <alignment horizontal="left" vertical="center" readingOrder="1"/>
    </xf>
    <xf numFmtId="49" fontId="2" fillId="4" borderId="6" xfId="0" applyNumberFormat="1" applyFont="1" applyFill="1" applyBorder="1" applyAlignment="1">
      <alignment horizontal="left" vertical="center" readingOrder="1"/>
    </xf>
    <xf numFmtId="164" fontId="2" fillId="4" borderId="7" xfId="0" applyNumberFormat="1" applyFont="1" applyFill="1" applyBorder="1" applyAlignment="1">
      <alignment horizontal="right" vertical="center" readingOrder="1"/>
    </xf>
    <xf numFmtId="164" fontId="2" fillId="4" borderId="8" xfId="0" applyNumberFormat="1" applyFont="1" applyFill="1" applyBorder="1" applyAlignment="1">
      <alignment horizontal="right" vertical="center" readingOrder="1"/>
    </xf>
    <xf numFmtId="49" fontId="2" fillId="4" borderId="8" xfId="0" applyNumberFormat="1" applyFont="1" applyFill="1" applyBorder="1" applyAlignment="1">
      <alignment horizontal="left" vertical="center" readingOrder="1"/>
    </xf>
    <xf numFmtId="49" fontId="2" fillId="4" borderId="9" xfId="0" applyNumberFormat="1" applyFont="1" applyFill="1" applyBorder="1" applyAlignment="1">
      <alignment horizontal="left" vertical="center" readingOrder="1"/>
    </xf>
    <xf numFmtId="164" fontId="2" fillId="4" borderId="10" xfId="0" applyNumberFormat="1" applyFont="1" applyFill="1" applyBorder="1" applyAlignment="1">
      <alignment horizontal="right" vertical="center" readingOrder="1"/>
    </xf>
    <xf numFmtId="164" fontId="2" fillId="4" borderId="11" xfId="0" applyNumberFormat="1" applyFont="1" applyFill="1" applyBorder="1" applyAlignment="1">
      <alignment horizontal="right" vertical="center" readingOrder="1"/>
    </xf>
    <xf numFmtId="164" fontId="2" fillId="4" borderId="12" xfId="0" applyNumberFormat="1" applyFont="1" applyFill="1" applyBorder="1" applyAlignment="1">
      <alignment horizontal="right" vertical="center" readingOrder="1"/>
    </xf>
    <xf numFmtId="49" fontId="2" fillId="4" borderId="12" xfId="0" applyNumberFormat="1" applyFont="1" applyFill="1" applyBorder="1" applyAlignment="1">
      <alignment horizontal="left" vertical="center" readingOrder="1"/>
    </xf>
    <xf numFmtId="49" fontId="2" fillId="4" borderId="13" xfId="0" applyNumberFormat="1" applyFont="1" applyFill="1" applyBorder="1" applyAlignment="1">
      <alignment horizontal="left" vertical="center" readingOrder="1"/>
    </xf>
    <xf numFmtId="0" fontId="0" fillId="0" borderId="14" xfId="0" applyBorder="1"/>
    <xf numFmtId="0" fontId="11" fillId="0" borderId="14" xfId="0" applyFont="1" applyBorder="1"/>
    <xf numFmtId="0" fontId="11" fillId="0" borderId="0" xfId="0" applyFont="1"/>
    <xf numFmtId="167" fontId="10" fillId="5" borderId="14" xfId="0" applyNumberFormat="1" applyFont="1" applyFill="1" applyBorder="1" applyAlignment="1">
      <alignment horizontal="right"/>
    </xf>
    <xf numFmtId="166" fontId="13" fillId="0" borderId="0" xfId="0" applyNumberFormat="1" applyFont="1"/>
    <xf numFmtId="49" fontId="8" fillId="6" borderId="14" xfId="0" applyNumberFormat="1" applyFont="1" applyFill="1" applyBorder="1" applyAlignment="1">
      <alignment horizontal="left" vertical="center" wrapText="1" readingOrder="1"/>
    </xf>
    <xf numFmtId="0" fontId="9" fillId="6" borderId="14" xfId="0" applyFont="1" applyFill="1" applyBorder="1"/>
    <xf numFmtId="49" fontId="2" fillId="4" borderId="3" xfId="0" applyNumberFormat="1" applyFont="1" applyFill="1" applyBorder="1" applyAlignment="1">
      <alignment horizontal="center" vertical="center" readingOrder="1"/>
    </xf>
    <xf numFmtId="49" fontId="2" fillId="3" borderId="15" xfId="0" applyNumberFormat="1" applyFont="1" applyFill="1" applyBorder="1" applyAlignment="1">
      <alignment horizontal="left" vertical="center" readingOrder="1"/>
    </xf>
    <xf numFmtId="49" fontId="2" fillId="4" borderId="16" xfId="0" applyNumberFormat="1" applyFont="1" applyFill="1" applyBorder="1" applyAlignment="1">
      <alignment horizontal="left" vertical="center" readingOrder="1"/>
    </xf>
    <xf numFmtId="49" fontId="2" fillId="3" borderId="17" xfId="0" applyNumberFormat="1" applyFont="1" applyFill="1" applyBorder="1" applyAlignment="1">
      <alignment horizontal="left" vertical="center" wrapText="1" readingOrder="1"/>
    </xf>
    <xf numFmtId="49" fontId="2" fillId="2" borderId="5" xfId="0" applyNumberFormat="1" applyFont="1" applyFill="1" applyBorder="1" applyAlignment="1">
      <alignment horizontal="center" vertical="center" wrapText="1" readingOrder="1"/>
    </xf>
    <xf numFmtId="49" fontId="2" fillId="2" borderId="6" xfId="0" applyNumberFormat="1" applyFont="1" applyFill="1" applyBorder="1" applyAlignment="1">
      <alignment horizontal="center" vertical="center" wrapText="1" readingOrder="1"/>
    </xf>
    <xf numFmtId="49" fontId="12" fillId="2" borderId="0" xfId="0" applyNumberFormat="1" applyFont="1" applyFill="1" applyBorder="1" applyAlignment="1">
      <alignment horizontal="center" vertical="center" wrapText="1" readingOrder="1"/>
    </xf>
    <xf numFmtId="166" fontId="11" fillId="0" borderId="0" xfId="0" applyNumberFormat="1" applyFont="1"/>
    <xf numFmtId="167" fontId="10" fillId="0" borderId="14" xfId="0" applyNumberFormat="1" applyFont="1" applyFill="1" applyBorder="1" applyAlignment="1">
      <alignment horizontal="right"/>
    </xf>
    <xf numFmtId="166" fontId="0" fillId="0" borderId="0" xfId="0" applyNumberFormat="1"/>
    <xf numFmtId="166" fontId="9" fillId="5" borderId="14" xfId="0" applyNumberFormat="1" applyFont="1" applyFill="1" applyBorder="1"/>
    <xf numFmtId="0" fontId="0" fillId="0" borderId="18" xfId="0" applyBorder="1"/>
    <xf numFmtId="49" fontId="12" fillId="2" borderId="19" xfId="0" applyNumberFormat="1" applyFont="1" applyFill="1" applyBorder="1" applyAlignment="1">
      <alignment horizontal="center" vertical="center" wrapText="1" readingOrder="1"/>
    </xf>
    <xf numFmtId="167" fontId="11" fillId="0" borderId="20" xfId="0" applyNumberFormat="1" applyFont="1" applyBorder="1"/>
    <xf numFmtId="167" fontId="10" fillId="5" borderId="20" xfId="0" applyNumberFormat="1" applyFont="1" applyFill="1" applyBorder="1"/>
    <xf numFmtId="167" fontId="10" fillId="5" borderId="21" xfId="0" applyNumberFormat="1" applyFont="1" applyFill="1" applyBorder="1" applyAlignment="1">
      <alignment horizontal="right"/>
    </xf>
    <xf numFmtId="167" fontId="10" fillId="5" borderId="22" xfId="0" applyNumberFormat="1" applyFont="1" applyFill="1" applyBorder="1"/>
    <xf numFmtId="10" fontId="9" fillId="5" borderId="14" xfId="0" applyNumberFormat="1" applyFont="1" applyFill="1" applyBorder="1"/>
    <xf numFmtId="49" fontId="4" fillId="0" borderId="1" xfId="0" applyNumberFormat="1" applyFont="1" applyFill="1" applyBorder="1" applyAlignment="1">
      <alignment horizontal="left" vertical="center" readingOrder="1"/>
    </xf>
    <xf numFmtId="164" fontId="6" fillId="0" borderId="1" xfId="0" applyNumberFormat="1" applyFont="1" applyFill="1" applyBorder="1" applyAlignment="1">
      <alignment horizontal="right" vertical="center" readingOrder="1"/>
    </xf>
    <xf numFmtId="49" fontId="2" fillId="3" borderId="1" xfId="0" applyNumberFormat="1" applyFont="1" applyFill="1" applyBorder="1" applyAlignment="1">
      <alignment horizontal="right" vertical="center" readingOrder="1"/>
    </xf>
    <xf numFmtId="10" fontId="14" fillId="7" borderId="23" xfId="0" applyNumberFormat="1" applyFont="1" applyFill="1" applyBorder="1" applyAlignment="1">
      <alignment horizontal="center"/>
    </xf>
    <xf numFmtId="10" fontId="14" fillId="7" borderId="24" xfId="0" applyNumberFormat="1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showGridLines="0" tabSelected="1" workbookViewId="0" topLeftCell="D32">
      <selection activeCell="Q1" sqref="Q1"/>
    </sheetView>
  </sheetViews>
  <sheetFormatPr defaultColWidth="9.140625" defaultRowHeight="15"/>
  <cols>
    <col min="1" max="1" width="5.140625" style="0" hidden="1" customWidth="1"/>
    <col min="2" max="2" width="4.00390625" style="0" hidden="1" customWidth="1"/>
    <col min="3" max="3" width="7.421875" style="0" hidden="1" customWidth="1"/>
    <col min="4" max="4" width="2.57421875" style="0" customWidth="1"/>
    <col min="5" max="5" width="4.00390625" style="0" customWidth="1"/>
    <col min="6" max="6" width="6.140625" style="0" customWidth="1"/>
    <col min="7" max="7" width="59.00390625" style="0" customWidth="1"/>
    <col min="8" max="8" width="3.7109375" style="0" customWidth="1"/>
    <col min="9" max="9" width="11.00390625" style="0" customWidth="1"/>
    <col min="10" max="12" width="12.8515625" style="0" hidden="1" customWidth="1"/>
    <col min="13" max="13" width="6.8515625" style="0" hidden="1" customWidth="1"/>
    <col min="14" max="14" width="16.28125" style="0" hidden="1" customWidth="1"/>
    <col min="15" max="15" width="27.140625" style="0" hidden="1" customWidth="1"/>
    <col min="16" max="16" width="20.57421875" style="0" hidden="1" customWidth="1"/>
    <col min="17" max="17" width="10.8515625" style="51" customWidth="1"/>
    <col min="18" max="18" width="14.00390625" style="51" customWidth="1"/>
    <col min="19" max="19" width="11.421875" style="0" bestFit="1" customWidth="1"/>
  </cols>
  <sheetData>
    <row r="1" ht="24.75" customHeight="1" thickBot="1">
      <c r="D1" t="s">
        <v>70</v>
      </c>
    </row>
    <row r="2" spans="4:18" ht="15">
      <c r="D2" s="79"/>
      <c r="E2" s="79"/>
      <c r="F2" s="79"/>
      <c r="G2" s="79"/>
      <c r="H2" s="79"/>
      <c r="I2" s="79"/>
      <c r="J2" s="49"/>
      <c r="K2" s="49"/>
      <c r="L2" s="49"/>
      <c r="M2" s="49"/>
      <c r="N2" s="49"/>
      <c r="O2" s="49"/>
      <c r="P2" s="67"/>
      <c r="Q2" s="77"/>
      <c r="R2" s="78"/>
    </row>
    <row r="3" spans="1:18" ht="55.5" customHeight="1">
      <c r="A3" s="1" t="s">
        <v>0</v>
      </c>
      <c r="B3" s="1" t="s">
        <v>1</v>
      </c>
      <c r="C3" s="1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  <c r="J3" s="60" t="s">
        <v>9</v>
      </c>
      <c r="K3" s="60" t="s">
        <v>10</v>
      </c>
      <c r="L3" s="60" t="s">
        <v>11</v>
      </c>
      <c r="M3" s="60" t="s">
        <v>12</v>
      </c>
      <c r="N3" s="60" t="s">
        <v>13</v>
      </c>
      <c r="O3" s="60" t="s">
        <v>14</v>
      </c>
      <c r="P3" s="61" t="s">
        <v>15</v>
      </c>
      <c r="Q3" s="62" t="s">
        <v>73</v>
      </c>
      <c r="R3" s="68" t="s">
        <v>34</v>
      </c>
    </row>
    <row r="4" spans="1:18" ht="18.75" customHeight="1">
      <c r="A4" s="11" t="s">
        <v>16</v>
      </c>
      <c r="B4" s="12"/>
      <c r="C4" s="13" t="s">
        <v>17</v>
      </c>
      <c r="D4" s="15">
        <v>0</v>
      </c>
      <c r="E4" s="14" t="s">
        <v>23</v>
      </c>
      <c r="F4" s="16"/>
      <c r="G4" s="17" t="s">
        <v>67</v>
      </c>
      <c r="H4" s="18"/>
      <c r="I4" s="19"/>
      <c r="J4" s="20">
        <v>0</v>
      </c>
      <c r="K4" s="20">
        <v>0</v>
      </c>
      <c r="L4" s="20">
        <v>34.564</v>
      </c>
      <c r="M4" s="16"/>
      <c r="N4" s="16"/>
      <c r="O4" s="16"/>
      <c r="P4" s="32"/>
      <c r="Q4" s="50"/>
      <c r="R4" s="69">
        <f>R5+R36</f>
        <v>0</v>
      </c>
    </row>
    <row r="5" spans="1:18" ht="18.75" customHeight="1">
      <c r="A5" s="11" t="s">
        <v>16</v>
      </c>
      <c r="B5" s="12"/>
      <c r="C5" s="13" t="s">
        <v>17</v>
      </c>
      <c r="D5" s="15">
        <v>0</v>
      </c>
      <c r="E5" s="14" t="s">
        <v>23</v>
      </c>
      <c r="F5" s="16"/>
      <c r="G5" s="17" t="s">
        <v>68</v>
      </c>
      <c r="H5" s="18"/>
      <c r="I5" s="19"/>
      <c r="J5" s="20">
        <v>0</v>
      </c>
      <c r="K5" s="20">
        <v>0</v>
      </c>
      <c r="L5" s="20">
        <v>47.242000000000004</v>
      </c>
      <c r="M5" s="16"/>
      <c r="N5" s="16"/>
      <c r="O5" s="16"/>
      <c r="P5" s="32"/>
      <c r="Q5" s="50"/>
      <c r="R5" s="69">
        <f>SUM(R6:R35)</f>
        <v>0</v>
      </c>
    </row>
    <row r="6" spans="1:18" ht="18.75" customHeight="1">
      <c r="A6" s="2" t="s">
        <v>16</v>
      </c>
      <c r="B6" s="3"/>
      <c r="C6" s="4" t="s">
        <v>17</v>
      </c>
      <c r="D6" s="5">
        <v>1</v>
      </c>
      <c r="E6" s="6" t="s">
        <v>60</v>
      </c>
      <c r="F6" s="3" t="s">
        <v>41</v>
      </c>
      <c r="G6" s="10" t="s">
        <v>36</v>
      </c>
      <c r="H6" s="8" t="s">
        <v>25</v>
      </c>
      <c r="I6" s="76">
        <v>12</v>
      </c>
      <c r="J6" s="9">
        <v>0</v>
      </c>
      <c r="K6" s="9">
        <v>0</v>
      </c>
      <c r="L6" s="9">
        <v>2.148</v>
      </c>
      <c r="M6" s="3" t="s">
        <v>20</v>
      </c>
      <c r="N6" s="3"/>
      <c r="O6" s="3"/>
      <c r="P6" s="33"/>
      <c r="Q6" s="52"/>
      <c r="R6" s="70">
        <f aca="true" t="shared" si="0" ref="R6:R35">Q6*I6</f>
        <v>0</v>
      </c>
    </row>
    <row r="7" spans="1:18" ht="18.75" customHeight="1">
      <c r="A7" s="2" t="s">
        <v>16</v>
      </c>
      <c r="B7" s="3"/>
      <c r="C7" s="4" t="s">
        <v>17</v>
      </c>
      <c r="D7" s="5">
        <v>2</v>
      </c>
      <c r="E7" s="6" t="s">
        <v>60</v>
      </c>
      <c r="F7" s="3" t="s">
        <v>41</v>
      </c>
      <c r="G7" s="7" t="s">
        <v>37</v>
      </c>
      <c r="H7" s="8" t="s">
        <v>25</v>
      </c>
      <c r="I7" s="76">
        <v>4</v>
      </c>
      <c r="J7" s="34">
        <v>0</v>
      </c>
      <c r="K7" s="34"/>
      <c r="L7" s="34"/>
      <c r="M7" s="35" t="s">
        <v>20</v>
      </c>
      <c r="N7" s="35"/>
      <c r="O7" s="35"/>
      <c r="P7" s="36" t="s">
        <v>21</v>
      </c>
      <c r="Q7" s="52"/>
      <c r="R7" s="70">
        <f t="shared" si="0"/>
        <v>0</v>
      </c>
    </row>
    <row r="8" spans="1:18" ht="18.75" customHeight="1">
      <c r="A8" s="2" t="s">
        <v>16</v>
      </c>
      <c r="B8" s="3"/>
      <c r="C8" s="4" t="s">
        <v>17</v>
      </c>
      <c r="D8" s="5">
        <v>3</v>
      </c>
      <c r="E8" s="6" t="s">
        <v>60</v>
      </c>
      <c r="F8" s="3" t="s">
        <v>41</v>
      </c>
      <c r="G8" s="7" t="s">
        <v>38</v>
      </c>
      <c r="H8" s="8" t="s">
        <v>19</v>
      </c>
      <c r="I8" s="76">
        <v>6</v>
      </c>
      <c r="J8" s="40">
        <v>0</v>
      </c>
      <c r="K8" s="41"/>
      <c r="L8" s="41"/>
      <c r="M8" s="42" t="s">
        <v>20</v>
      </c>
      <c r="N8" s="42"/>
      <c r="O8" s="42"/>
      <c r="P8" s="43" t="s">
        <v>21</v>
      </c>
      <c r="Q8" s="52"/>
      <c r="R8" s="70">
        <f t="shared" si="0"/>
        <v>0</v>
      </c>
    </row>
    <row r="9" spans="1:18" ht="18.75" customHeight="1">
      <c r="A9" s="2" t="s">
        <v>16</v>
      </c>
      <c r="B9" s="3"/>
      <c r="C9" s="4" t="s">
        <v>17</v>
      </c>
      <c r="D9" s="5">
        <v>4</v>
      </c>
      <c r="E9" s="6" t="s">
        <v>60</v>
      </c>
      <c r="F9" s="3" t="s">
        <v>41</v>
      </c>
      <c r="G9" s="7" t="s">
        <v>39</v>
      </c>
      <c r="H9" s="8" t="s">
        <v>19</v>
      </c>
      <c r="I9" s="76">
        <v>5</v>
      </c>
      <c r="J9" s="44">
        <v>0</v>
      </c>
      <c r="K9" s="9"/>
      <c r="L9" s="9"/>
      <c r="M9" s="3" t="s">
        <v>20</v>
      </c>
      <c r="N9" s="3"/>
      <c r="O9" s="3"/>
      <c r="P9" s="33" t="s">
        <v>21</v>
      </c>
      <c r="Q9" s="52"/>
      <c r="R9" s="70">
        <f t="shared" si="0"/>
        <v>0</v>
      </c>
    </row>
    <row r="10" spans="1:18" ht="18.75" customHeight="1">
      <c r="A10" s="2" t="s">
        <v>16</v>
      </c>
      <c r="B10" s="3"/>
      <c r="C10" s="4" t="s">
        <v>17</v>
      </c>
      <c r="D10" s="5">
        <v>5</v>
      </c>
      <c r="E10" s="6" t="s">
        <v>60</v>
      </c>
      <c r="F10" s="3" t="s">
        <v>41</v>
      </c>
      <c r="G10" s="7" t="s">
        <v>40</v>
      </c>
      <c r="H10" s="8" t="s">
        <v>29</v>
      </c>
      <c r="I10" s="76">
        <v>25</v>
      </c>
      <c r="J10" s="44">
        <v>0</v>
      </c>
      <c r="K10" s="9"/>
      <c r="L10" s="9"/>
      <c r="M10" s="3" t="s">
        <v>20</v>
      </c>
      <c r="N10" s="3"/>
      <c r="O10" s="3"/>
      <c r="P10" s="33" t="s">
        <v>21</v>
      </c>
      <c r="Q10" s="52"/>
      <c r="R10" s="70">
        <f t="shared" si="0"/>
        <v>0</v>
      </c>
    </row>
    <row r="11" spans="1:18" ht="18.75" customHeight="1">
      <c r="A11" s="2" t="s">
        <v>16</v>
      </c>
      <c r="B11" s="3"/>
      <c r="C11" s="4" t="s">
        <v>17</v>
      </c>
      <c r="D11" s="5">
        <v>6</v>
      </c>
      <c r="E11" s="6" t="s">
        <v>18</v>
      </c>
      <c r="F11" s="3" t="s">
        <v>42</v>
      </c>
      <c r="G11" s="7" t="s">
        <v>43</v>
      </c>
      <c r="H11" s="8" t="s">
        <v>19</v>
      </c>
      <c r="I11" s="76">
        <v>20</v>
      </c>
      <c r="J11" s="44">
        <v>0</v>
      </c>
      <c r="K11" s="9"/>
      <c r="L11" s="9"/>
      <c r="M11" s="3" t="s">
        <v>20</v>
      </c>
      <c r="N11" s="3"/>
      <c r="O11" s="3"/>
      <c r="P11" s="33" t="s">
        <v>21</v>
      </c>
      <c r="Q11" s="52"/>
      <c r="R11" s="70">
        <f t="shared" si="0"/>
        <v>0</v>
      </c>
    </row>
    <row r="12" spans="1:18" ht="18.75" customHeight="1">
      <c r="A12" s="2" t="s">
        <v>16</v>
      </c>
      <c r="B12" s="3"/>
      <c r="C12" s="4" t="s">
        <v>17</v>
      </c>
      <c r="D12" s="5">
        <v>7</v>
      </c>
      <c r="E12" s="6" t="s">
        <v>18</v>
      </c>
      <c r="F12" s="3" t="s">
        <v>41</v>
      </c>
      <c r="G12" s="7" t="s">
        <v>44</v>
      </c>
      <c r="H12" s="8" t="s">
        <v>19</v>
      </c>
      <c r="I12" s="76">
        <v>30</v>
      </c>
      <c r="J12" s="44">
        <v>0</v>
      </c>
      <c r="K12" s="9"/>
      <c r="L12" s="9"/>
      <c r="M12" s="3" t="s">
        <v>20</v>
      </c>
      <c r="N12" s="3"/>
      <c r="O12" s="3"/>
      <c r="P12" s="33" t="s">
        <v>21</v>
      </c>
      <c r="Q12" s="52"/>
      <c r="R12" s="70">
        <f t="shared" si="0"/>
        <v>0</v>
      </c>
    </row>
    <row r="13" spans="1:18" ht="18.75" customHeight="1">
      <c r="A13" s="2" t="s">
        <v>16</v>
      </c>
      <c r="B13" s="3"/>
      <c r="C13" s="4" t="s">
        <v>17</v>
      </c>
      <c r="D13" s="5">
        <v>8</v>
      </c>
      <c r="E13" s="6" t="s">
        <v>18</v>
      </c>
      <c r="F13" s="3" t="s">
        <v>41</v>
      </c>
      <c r="G13" s="7" t="s">
        <v>45</v>
      </c>
      <c r="H13" s="8" t="s">
        <v>25</v>
      </c>
      <c r="I13" s="76">
        <v>10</v>
      </c>
      <c r="J13" s="45">
        <v>0</v>
      </c>
      <c r="K13" s="46"/>
      <c r="L13" s="46"/>
      <c r="M13" s="47" t="s">
        <v>20</v>
      </c>
      <c r="N13" s="47"/>
      <c r="O13" s="47"/>
      <c r="P13" s="48" t="s">
        <v>21</v>
      </c>
      <c r="Q13" s="52"/>
      <c r="R13" s="70">
        <f t="shared" si="0"/>
        <v>0</v>
      </c>
    </row>
    <row r="14" spans="1:18" ht="18.75" customHeight="1">
      <c r="A14" s="2" t="s">
        <v>16</v>
      </c>
      <c r="B14" s="3"/>
      <c r="C14" s="4" t="s">
        <v>17</v>
      </c>
      <c r="D14" s="5">
        <v>9</v>
      </c>
      <c r="E14" s="6" t="s">
        <v>18</v>
      </c>
      <c r="F14" s="3" t="s">
        <v>41</v>
      </c>
      <c r="G14" s="7" t="s">
        <v>46</v>
      </c>
      <c r="H14" s="8" t="s">
        <v>19</v>
      </c>
      <c r="I14" s="76">
        <v>25</v>
      </c>
      <c r="J14" s="37">
        <v>0</v>
      </c>
      <c r="K14" s="37"/>
      <c r="L14" s="37"/>
      <c r="M14" s="38" t="s">
        <v>20</v>
      </c>
      <c r="N14" s="38"/>
      <c r="O14" s="38"/>
      <c r="P14" s="39" t="s">
        <v>21</v>
      </c>
      <c r="Q14" s="52"/>
      <c r="R14" s="70">
        <f t="shared" si="0"/>
        <v>0</v>
      </c>
    </row>
    <row r="15" spans="1:18" ht="18.75" customHeight="1">
      <c r="A15" s="2" t="s">
        <v>16</v>
      </c>
      <c r="B15" s="3"/>
      <c r="C15" s="4" t="s">
        <v>17</v>
      </c>
      <c r="D15" s="5">
        <v>10</v>
      </c>
      <c r="E15" s="6" t="s">
        <v>18</v>
      </c>
      <c r="F15" s="3" t="s">
        <v>41</v>
      </c>
      <c r="G15" s="7" t="s">
        <v>47</v>
      </c>
      <c r="H15" s="8" t="s">
        <v>19</v>
      </c>
      <c r="I15" s="76">
        <v>24</v>
      </c>
      <c r="J15" s="9">
        <v>0</v>
      </c>
      <c r="K15" s="9"/>
      <c r="L15" s="9"/>
      <c r="M15" s="3" t="s">
        <v>20</v>
      </c>
      <c r="N15" s="3"/>
      <c r="O15" s="3"/>
      <c r="P15" s="33" t="s">
        <v>21</v>
      </c>
      <c r="Q15" s="52"/>
      <c r="R15" s="70">
        <f t="shared" si="0"/>
        <v>0</v>
      </c>
    </row>
    <row r="16" spans="1:18" ht="18.75" customHeight="1">
      <c r="A16" s="2" t="s">
        <v>16</v>
      </c>
      <c r="B16" s="3"/>
      <c r="C16" s="4" t="s">
        <v>17</v>
      </c>
      <c r="D16" s="5">
        <v>11</v>
      </c>
      <c r="E16" s="6" t="s">
        <v>18</v>
      </c>
      <c r="F16" s="3" t="s">
        <v>48</v>
      </c>
      <c r="G16" s="7" t="s">
        <v>49</v>
      </c>
      <c r="H16" s="8" t="s">
        <v>19</v>
      </c>
      <c r="I16" s="76">
        <v>6</v>
      </c>
      <c r="J16" s="9">
        <v>0</v>
      </c>
      <c r="K16" s="9"/>
      <c r="L16" s="9"/>
      <c r="M16" s="3" t="s">
        <v>20</v>
      </c>
      <c r="N16" s="3"/>
      <c r="O16" s="3"/>
      <c r="P16" s="33" t="s">
        <v>21</v>
      </c>
      <c r="Q16" s="52"/>
      <c r="R16" s="70">
        <f t="shared" si="0"/>
        <v>0</v>
      </c>
    </row>
    <row r="17" spans="1:18" ht="18.75" customHeight="1">
      <c r="A17" s="2" t="s">
        <v>16</v>
      </c>
      <c r="B17" s="3"/>
      <c r="C17" s="4" t="s">
        <v>17</v>
      </c>
      <c r="D17" s="5">
        <v>12</v>
      </c>
      <c r="E17" s="6" t="s">
        <v>18</v>
      </c>
      <c r="F17" s="3" t="s">
        <v>48</v>
      </c>
      <c r="G17" s="7" t="s">
        <v>49</v>
      </c>
      <c r="H17" s="8" t="s">
        <v>19</v>
      </c>
      <c r="I17" s="76">
        <v>2</v>
      </c>
      <c r="J17" s="9">
        <v>0</v>
      </c>
      <c r="K17" s="9"/>
      <c r="L17" s="9"/>
      <c r="M17" s="3" t="s">
        <v>20</v>
      </c>
      <c r="N17" s="3"/>
      <c r="O17" s="3"/>
      <c r="P17" s="33" t="s">
        <v>21</v>
      </c>
      <c r="Q17" s="52"/>
      <c r="R17" s="70">
        <f t="shared" si="0"/>
        <v>0</v>
      </c>
    </row>
    <row r="18" spans="1:18" ht="18.75" customHeight="1">
      <c r="A18" s="2" t="s">
        <v>16</v>
      </c>
      <c r="B18" s="3"/>
      <c r="C18" s="4" t="s">
        <v>17</v>
      </c>
      <c r="D18" s="5">
        <v>13</v>
      </c>
      <c r="E18" s="6" t="s">
        <v>18</v>
      </c>
      <c r="F18" s="3" t="s">
        <v>48</v>
      </c>
      <c r="G18" s="7" t="s">
        <v>50</v>
      </c>
      <c r="H18" s="8" t="s">
        <v>25</v>
      </c>
      <c r="I18" s="76">
        <v>6</v>
      </c>
      <c r="J18" s="9">
        <v>0</v>
      </c>
      <c r="K18" s="9"/>
      <c r="L18" s="9"/>
      <c r="M18" s="3" t="s">
        <v>20</v>
      </c>
      <c r="N18" s="3"/>
      <c r="O18" s="3"/>
      <c r="P18" s="33" t="s">
        <v>21</v>
      </c>
      <c r="Q18" s="52"/>
      <c r="R18" s="70">
        <f t="shared" si="0"/>
        <v>0</v>
      </c>
    </row>
    <row r="19" spans="1:18" ht="18.75" customHeight="1">
      <c r="A19" s="2" t="s">
        <v>16</v>
      </c>
      <c r="B19" s="3"/>
      <c r="C19" s="4" t="s">
        <v>17</v>
      </c>
      <c r="D19" s="5">
        <v>14</v>
      </c>
      <c r="E19" s="6" t="s">
        <v>18</v>
      </c>
      <c r="F19" s="3" t="s">
        <v>48</v>
      </c>
      <c r="G19" s="7" t="s">
        <v>51</v>
      </c>
      <c r="H19" s="8" t="s">
        <v>25</v>
      </c>
      <c r="I19" s="76">
        <v>40</v>
      </c>
      <c r="J19" s="9">
        <v>0</v>
      </c>
      <c r="K19" s="9"/>
      <c r="L19" s="9"/>
      <c r="M19" s="3" t="s">
        <v>20</v>
      </c>
      <c r="N19" s="3"/>
      <c r="O19" s="3"/>
      <c r="P19" s="33" t="s">
        <v>21</v>
      </c>
      <c r="Q19" s="52"/>
      <c r="R19" s="70">
        <f t="shared" si="0"/>
        <v>0</v>
      </c>
    </row>
    <row r="20" spans="1:18" ht="18.75" customHeight="1">
      <c r="A20" s="2" t="s">
        <v>16</v>
      </c>
      <c r="B20" s="3"/>
      <c r="C20" s="4" t="s">
        <v>17</v>
      </c>
      <c r="D20" s="5">
        <v>15</v>
      </c>
      <c r="E20" s="6" t="s">
        <v>18</v>
      </c>
      <c r="F20" s="3" t="s">
        <v>48</v>
      </c>
      <c r="G20" s="7" t="s">
        <v>52</v>
      </c>
      <c r="H20" s="8" t="s">
        <v>19</v>
      </c>
      <c r="I20" s="76">
        <v>8</v>
      </c>
      <c r="J20" s="9">
        <v>0</v>
      </c>
      <c r="K20" s="9"/>
      <c r="L20" s="9"/>
      <c r="M20" s="3" t="s">
        <v>20</v>
      </c>
      <c r="N20" s="3"/>
      <c r="O20" s="3"/>
      <c r="P20" s="33" t="s">
        <v>21</v>
      </c>
      <c r="Q20" s="52"/>
      <c r="R20" s="70">
        <f t="shared" si="0"/>
        <v>0</v>
      </c>
    </row>
    <row r="21" spans="1:18" ht="18.75" customHeight="1">
      <c r="A21" s="2" t="s">
        <v>16</v>
      </c>
      <c r="B21" s="3"/>
      <c r="C21" s="4" t="s">
        <v>17</v>
      </c>
      <c r="D21" s="5">
        <v>16</v>
      </c>
      <c r="E21" s="6" t="s">
        <v>18</v>
      </c>
      <c r="F21" s="3" t="s">
        <v>48</v>
      </c>
      <c r="G21" s="7" t="s">
        <v>53</v>
      </c>
      <c r="H21" s="8" t="s">
        <v>25</v>
      </c>
      <c r="I21" s="76">
        <v>12</v>
      </c>
      <c r="J21" s="9">
        <v>0</v>
      </c>
      <c r="K21" s="9"/>
      <c r="L21" s="9"/>
      <c r="M21" s="3" t="s">
        <v>20</v>
      </c>
      <c r="N21" s="3"/>
      <c r="O21" s="3"/>
      <c r="P21" s="33" t="s">
        <v>21</v>
      </c>
      <c r="Q21" s="52"/>
      <c r="R21" s="70">
        <f t="shared" si="0"/>
        <v>0</v>
      </c>
    </row>
    <row r="22" spans="1:18" ht="18.75" customHeight="1">
      <c r="A22" s="2" t="s">
        <v>16</v>
      </c>
      <c r="B22" s="3"/>
      <c r="C22" s="4" t="s">
        <v>17</v>
      </c>
      <c r="D22" s="5">
        <v>17</v>
      </c>
      <c r="E22" s="6" t="s">
        <v>18</v>
      </c>
      <c r="F22" s="3" t="s">
        <v>48</v>
      </c>
      <c r="G22" s="7" t="s">
        <v>54</v>
      </c>
      <c r="H22" s="8" t="s">
        <v>25</v>
      </c>
      <c r="I22" s="76">
        <v>6</v>
      </c>
      <c r="J22" s="9">
        <v>0</v>
      </c>
      <c r="K22" s="9"/>
      <c r="L22" s="9"/>
      <c r="M22" s="3" t="s">
        <v>20</v>
      </c>
      <c r="N22" s="3"/>
      <c r="O22" s="3"/>
      <c r="P22" s="33" t="s">
        <v>21</v>
      </c>
      <c r="Q22" s="52"/>
      <c r="R22" s="70">
        <f t="shared" si="0"/>
        <v>0</v>
      </c>
    </row>
    <row r="23" spans="1:18" ht="18.75" customHeight="1">
      <c r="A23" s="2" t="s">
        <v>16</v>
      </c>
      <c r="B23" s="3"/>
      <c r="C23" s="4" t="s">
        <v>17</v>
      </c>
      <c r="D23" s="5">
        <v>18</v>
      </c>
      <c r="E23" s="6" t="s">
        <v>18</v>
      </c>
      <c r="F23" s="3" t="s">
        <v>48</v>
      </c>
      <c r="G23" s="7" t="s">
        <v>55</v>
      </c>
      <c r="H23" s="8" t="s">
        <v>25</v>
      </c>
      <c r="I23" s="76">
        <v>5</v>
      </c>
      <c r="J23" s="9">
        <v>0</v>
      </c>
      <c r="K23" s="9"/>
      <c r="L23" s="9"/>
      <c r="M23" s="3" t="s">
        <v>20</v>
      </c>
      <c r="N23" s="3"/>
      <c r="O23" s="3"/>
      <c r="P23" s="33" t="s">
        <v>21</v>
      </c>
      <c r="Q23" s="52"/>
      <c r="R23" s="70">
        <f t="shared" si="0"/>
        <v>0</v>
      </c>
    </row>
    <row r="24" spans="1:18" ht="18.75" customHeight="1">
      <c r="A24" s="2" t="s">
        <v>16</v>
      </c>
      <c r="B24" s="3"/>
      <c r="C24" s="4" t="s">
        <v>17</v>
      </c>
      <c r="D24" s="5">
        <v>19</v>
      </c>
      <c r="E24" s="6" t="s">
        <v>18</v>
      </c>
      <c r="F24" s="3" t="s">
        <v>56</v>
      </c>
      <c r="G24" s="7" t="s">
        <v>47</v>
      </c>
      <c r="H24" s="8" t="s">
        <v>19</v>
      </c>
      <c r="I24" s="76">
        <v>2</v>
      </c>
      <c r="J24" s="9">
        <v>0</v>
      </c>
      <c r="K24" s="9"/>
      <c r="L24" s="9"/>
      <c r="M24" s="3" t="s">
        <v>20</v>
      </c>
      <c r="N24" s="3"/>
      <c r="O24" s="3"/>
      <c r="P24" s="33" t="s">
        <v>21</v>
      </c>
      <c r="Q24" s="52"/>
      <c r="R24" s="70">
        <f t="shared" si="0"/>
        <v>0</v>
      </c>
    </row>
    <row r="25" spans="1:18" ht="18.75" customHeight="1">
      <c r="A25" s="2" t="s">
        <v>16</v>
      </c>
      <c r="B25" s="3"/>
      <c r="C25" s="4" t="s">
        <v>17</v>
      </c>
      <c r="D25" s="5">
        <v>20</v>
      </c>
      <c r="E25" s="6" t="s">
        <v>60</v>
      </c>
      <c r="F25" s="3" t="s">
        <v>48</v>
      </c>
      <c r="G25" s="7" t="s">
        <v>57</v>
      </c>
      <c r="H25" s="8" t="s">
        <v>19</v>
      </c>
      <c r="I25" s="76">
        <v>8</v>
      </c>
      <c r="J25" s="9">
        <v>0</v>
      </c>
      <c r="K25" s="9"/>
      <c r="L25" s="9"/>
      <c r="M25" s="3" t="s">
        <v>20</v>
      </c>
      <c r="N25" s="3"/>
      <c r="O25" s="3"/>
      <c r="P25" s="33" t="s">
        <v>21</v>
      </c>
      <c r="Q25" s="52"/>
      <c r="R25" s="70">
        <f t="shared" si="0"/>
        <v>0</v>
      </c>
    </row>
    <row r="26" spans="1:18" ht="18.75" customHeight="1">
      <c r="A26" s="2" t="s">
        <v>16</v>
      </c>
      <c r="B26" s="3"/>
      <c r="C26" s="4" t="s">
        <v>17</v>
      </c>
      <c r="D26" s="5">
        <v>21</v>
      </c>
      <c r="E26" s="6" t="s">
        <v>60</v>
      </c>
      <c r="F26" s="3" t="s">
        <v>56</v>
      </c>
      <c r="G26" s="7" t="s">
        <v>58</v>
      </c>
      <c r="H26" s="8" t="s">
        <v>19</v>
      </c>
      <c r="I26" s="76">
        <v>4</v>
      </c>
      <c r="J26" s="9">
        <v>0</v>
      </c>
      <c r="K26" s="9"/>
      <c r="L26" s="9"/>
      <c r="M26" s="3" t="s">
        <v>20</v>
      </c>
      <c r="N26" s="3"/>
      <c r="O26" s="3"/>
      <c r="P26" s="33" t="s">
        <v>21</v>
      </c>
      <c r="Q26" s="52"/>
      <c r="R26" s="70">
        <f t="shared" si="0"/>
        <v>0</v>
      </c>
    </row>
    <row r="27" spans="1:18" ht="18.75" customHeight="1">
      <c r="A27" s="2" t="s">
        <v>16</v>
      </c>
      <c r="B27" s="3"/>
      <c r="C27" s="4" t="s">
        <v>17</v>
      </c>
      <c r="D27" s="5">
        <v>22</v>
      </c>
      <c r="E27" s="6" t="s">
        <v>18</v>
      </c>
      <c r="F27" s="3" t="s">
        <v>59</v>
      </c>
      <c r="G27" s="7" t="s">
        <v>61</v>
      </c>
      <c r="H27" s="8" t="s">
        <v>19</v>
      </c>
      <c r="I27" s="76">
        <v>1</v>
      </c>
      <c r="J27" s="9">
        <v>0</v>
      </c>
      <c r="K27" s="9"/>
      <c r="L27" s="9"/>
      <c r="M27" s="3" t="s">
        <v>20</v>
      </c>
      <c r="N27" s="3"/>
      <c r="O27" s="3"/>
      <c r="P27" s="33" t="s">
        <v>21</v>
      </c>
      <c r="Q27" s="52"/>
      <c r="R27" s="70">
        <f t="shared" si="0"/>
        <v>0</v>
      </c>
    </row>
    <row r="28" spans="1:18" ht="18.75" customHeight="1">
      <c r="A28" s="2" t="s">
        <v>16</v>
      </c>
      <c r="B28" s="3"/>
      <c r="C28" s="4" t="s">
        <v>24</v>
      </c>
      <c r="D28" s="5">
        <v>23</v>
      </c>
      <c r="E28" s="6" t="s">
        <v>18</v>
      </c>
      <c r="F28" s="3" t="s">
        <v>59</v>
      </c>
      <c r="G28" s="10" t="s">
        <v>62</v>
      </c>
      <c r="H28" s="8" t="s">
        <v>19</v>
      </c>
      <c r="I28" s="76">
        <v>6</v>
      </c>
      <c r="J28" s="9">
        <v>0</v>
      </c>
      <c r="K28" s="9">
        <v>0</v>
      </c>
      <c r="L28" s="9">
        <v>1.122</v>
      </c>
      <c r="M28" s="3" t="s">
        <v>20</v>
      </c>
      <c r="N28" s="3"/>
      <c r="O28" s="3"/>
      <c r="P28" s="33"/>
      <c r="Q28" s="52"/>
      <c r="R28" s="70">
        <f t="shared" si="0"/>
        <v>0</v>
      </c>
    </row>
    <row r="29" spans="1:18" ht="15">
      <c r="A29" s="2" t="s">
        <v>16</v>
      </c>
      <c r="B29" s="3"/>
      <c r="C29" s="4" t="s">
        <v>24</v>
      </c>
      <c r="D29" s="5">
        <v>24</v>
      </c>
      <c r="E29" s="6" t="s">
        <v>60</v>
      </c>
      <c r="F29" s="3" t="s">
        <v>59</v>
      </c>
      <c r="G29" s="10" t="s">
        <v>63</v>
      </c>
      <c r="H29" s="8" t="s">
        <v>19</v>
      </c>
      <c r="I29" s="76">
        <v>10</v>
      </c>
      <c r="J29" s="9">
        <v>0</v>
      </c>
      <c r="K29" s="9">
        <v>0</v>
      </c>
      <c r="L29" s="9">
        <v>11.73</v>
      </c>
      <c r="M29" s="3" t="s">
        <v>20</v>
      </c>
      <c r="N29" s="3"/>
      <c r="O29" s="3"/>
      <c r="P29" s="33"/>
      <c r="Q29" s="52"/>
      <c r="R29" s="70">
        <f t="shared" si="0"/>
        <v>0</v>
      </c>
    </row>
    <row r="30" spans="1:18" ht="15">
      <c r="A30" s="2" t="s">
        <v>16</v>
      </c>
      <c r="B30" s="3"/>
      <c r="C30" s="4" t="s">
        <v>24</v>
      </c>
      <c r="D30" s="5">
        <v>25</v>
      </c>
      <c r="E30" s="6" t="s">
        <v>18</v>
      </c>
      <c r="F30" s="3" t="s">
        <v>59</v>
      </c>
      <c r="G30" s="10" t="s">
        <v>64</v>
      </c>
      <c r="H30" s="8" t="s">
        <v>25</v>
      </c>
      <c r="I30" s="76">
        <v>10</v>
      </c>
      <c r="J30" s="9">
        <v>0</v>
      </c>
      <c r="K30" s="9">
        <v>0</v>
      </c>
      <c r="L30" s="9">
        <v>9.996</v>
      </c>
      <c r="M30" s="3" t="s">
        <v>20</v>
      </c>
      <c r="N30" s="3"/>
      <c r="O30" s="3"/>
      <c r="P30" s="33"/>
      <c r="Q30" s="52"/>
      <c r="R30" s="70">
        <f t="shared" si="0"/>
        <v>0</v>
      </c>
    </row>
    <row r="31" spans="1:18" ht="15">
      <c r="A31" s="2" t="s">
        <v>16</v>
      </c>
      <c r="B31" s="3"/>
      <c r="C31" s="4" t="s">
        <v>24</v>
      </c>
      <c r="D31" s="5">
        <v>26</v>
      </c>
      <c r="E31" s="6" t="s">
        <v>18</v>
      </c>
      <c r="F31" s="3" t="s">
        <v>59</v>
      </c>
      <c r="G31" s="10" t="s">
        <v>45</v>
      </c>
      <c r="H31" s="8" t="s">
        <v>25</v>
      </c>
      <c r="I31" s="76">
        <v>6</v>
      </c>
      <c r="J31" s="9">
        <v>0</v>
      </c>
      <c r="K31" s="9">
        <v>0</v>
      </c>
      <c r="L31" s="9">
        <v>1.836</v>
      </c>
      <c r="M31" s="3" t="s">
        <v>20</v>
      </c>
      <c r="N31" s="3"/>
      <c r="O31" s="3"/>
      <c r="P31" s="33"/>
      <c r="Q31" s="52"/>
      <c r="R31" s="70">
        <f t="shared" si="0"/>
        <v>0</v>
      </c>
    </row>
    <row r="32" spans="1:18" ht="15">
      <c r="A32" s="2" t="s">
        <v>16</v>
      </c>
      <c r="B32" s="3"/>
      <c r="C32" s="4" t="s">
        <v>24</v>
      </c>
      <c r="D32" s="5">
        <v>27</v>
      </c>
      <c r="E32" s="6" t="s">
        <v>18</v>
      </c>
      <c r="F32" s="3" t="s">
        <v>59</v>
      </c>
      <c r="G32" s="10" t="s">
        <v>65</v>
      </c>
      <c r="H32" s="8" t="s">
        <v>19</v>
      </c>
      <c r="I32" s="76">
        <v>2</v>
      </c>
      <c r="J32" s="9">
        <v>0</v>
      </c>
      <c r="K32" s="9">
        <v>0</v>
      </c>
      <c r="L32" s="9">
        <v>0.654</v>
      </c>
      <c r="M32" s="3" t="s">
        <v>20</v>
      </c>
      <c r="N32" s="3"/>
      <c r="O32" s="3"/>
      <c r="P32" s="33"/>
      <c r="Q32" s="52"/>
      <c r="R32" s="70">
        <f t="shared" si="0"/>
        <v>0</v>
      </c>
    </row>
    <row r="33" spans="1:18" ht="30.75" customHeight="1">
      <c r="A33" s="2" t="s">
        <v>16</v>
      </c>
      <c r="B33" s="3"/>
      <c r="C33" s="4" t="s">
        <v>24</v>
      </c>
      <c r="D33" s="5">
        <v>28</v>
      </c>
      <c r="E33" s="6" t="s">
        <v>18</v>
      </c>
      <c r="F33" s="3" t="s">
        <v>59</v>
      </c>
      <c r="G33" s="10" t="s">
        <v>66</v>
      </c>
      <c r="H33" s="8" t="s">
        <v>25</v>
      </c>
      <c r="I33" s="76">
        <v>6</v>
      </c>
      <c r="J33" s="9">
        <v>0</v>
      </c>
      <c r="K33" s="9">
        <v>0</v>
      </c>
      <c r="L33" s="9">
        <v>1.782</v>
      </c>
      <c r="M33" s="3" t="s">
        <v>20</v>
      </c>
      <c r="N33" s="3"/>
      <c r="O33" s="3"/>
      <c r="P33" s="33"/>
      <c r="Q33" s="52"/>
      <c r="R33" s="70">
        <f t="shared" si="0"/>
        <v>0</v>
      </c>
    </row>
    <row r="34" spans="1:18" ht="18.75" customHeight="1">
      <c r="A34" s="2" t="s">
        <v>16</v>
      </c>
      <c r="B34" s="3"/>
      <c r="C34" s="4" t="s">
        <v>24</v>
      </c>
      <c r="D34" s="5">
        <v>29</v>
      </c>
      <c r="E34" s="6" t="s">
        <v>18</v>
      </c>
      <c r="F34" s="3" t="s">
        <v>59</v>
      </c>
      <c r="G34" s="10" t="s">
        <v>47</v>
      </c>
      <c r="H34" s="8" t="s">
        <v>19</v>
      </c>
      <c r="I34" s="76">
        <v>2</v>
      </c>
      <c r="J34" s="9">
        <v>0</v>
      </c>
      <c r="K34" s="9">
        <v>0</v>
      </c>
      <c r="L34" s="9">
        <v>0.38</v>
      </c>
      <c r="M34" s="3" t="s">
        <v>20</v>
      </c>
      <c r="N34" s="3"/>
      <c r="O34" s="3"/>
      <c r="P34" s="33"/>
      <c r="Q34" s="52"/>
      <c r="R34" s="70">
        <f t="shared" si="0"/>
        <v>0</v>
      </c>
    </row>
    <row r="35" spans="1:18" ht="24" customHeight="1">
      <c r="A35" s="2"/>
      <c r="B35" s="3"/>
      <c r="C35" s="4"/>
      <c r="D35" s="5">
        <v>30</v>
      </c>
      <c r="E35" s="6"/>
      <c r="F35" s="3"/>
      <c r="G35" s="10" t="s">
        <v>72</v>
      </c>
      <c r="H35" s="8" t="s">
        <v>69</v>
      </c>
      <c r="I35" s="76">
        <v>10000</v>
      </c>
      <c r="J35" s="9"/>
      <c r="K35" s="9"/>
      <c r="L35" s="9"/>
      <c r="M35" s="3"/>
      <c r="N35" s="3"/>
      <c r="O35" s="3"/>
      <c r="P35" s="33"/>
      <c r="Q35" s="52"/>
      <c r="R35" s="70">
        <f t="shared" si="0"/>
        <v>0</v>
      </c>
    </row>
    <row r="36" spans="1:18" ht="18.75" customHeight="1">
      <c r="A36" s="11" t="s">
        <v>16</v>
      </c>
      <c r="B36" s="12"/>
      <c r="C36" s="13" t="s">
        <v>17</v>
      </c>
      <c r="D36" s="15">
        <v>0</v>
      </c>
      <c r="E36" s="14" t="s">
        <v>23</v>
      </c>
      <c r="F36" s="16"/>
      <c r="G36" s="17" t="s">
        <v>27</v>
      </c>
      <c r="H36" s="74"/>
      <c r="I36" s="75"/>
      <c r="J36" s="20">
        <v>0</v>
      </c>
      <c r="K36" s="20">
        <v>0</v>
      </c>
      <c r="L36" s="20">
        <v>17</v>
      </c>
      <c r="M36" s="16"/>
      <c r="N36" s="16"/>
      <c r="O36" s="16"/>
      <c r="P36" s="32"/>
      <c r="Q36" s="64"/>
      <c r="R36" s="69">
        <f>SUM(R37:R38)</f>
        <v>0</v>
      </c>
    </row>
    <row r="37" spans="1:18" ht="18.75" customHeight="1">
      <c r="A37" s="2" t="s">
        <v>16</v>
      </c>
      <c r="B37" s="3"/>
      <c r="C37" s="4" t="s">
        <v>24</v>
      </c>
      <c r="D37" s="5">
        <v>42</v>
      </c>
      <c r="E37" s="6" t="s">
        <v>22</v>
      </c>
      <c r="F37" s="35" t="s">
        <v>26</v>
      </c>
      <c r="G37" s="27" t="s">
        <v>28</v>
      </c>
      <c r="H37" s="8" t="s">
        <v>29</v>
      </c>
      <c r="I37" s="76">
        <v>12</v>
      </c>
      <c r="J37" s="9">
        <v>0</v>
      </c>
      <c r="K37" s="9">
        <v>0</v>
      </c>
      <c r="L37" s="9">
        <v>12</v>
      </c>
      <c r="M37" s="3" t="s">
        <v>20</v>
      </c>
      <c r="N37" s="3"/>
      <c r="O37" s="3"/>
      <c r="P37" s="33"/>
      <c r="Q37" s="52"/>
      <c r="R37" s="70">
        <f>Q37*I37</f>
        <v>0</v>
      </c>
    </row>
    <row r="38" spans="1:18" ht="18.75" customHeight="1" thickBot="1">
      <c r="A38" s="2" t="s">
        <v>16</v>
      </c>
      <c r="B38" s="3"/>
      <c r="C38" s="4" t="s">
        <v>24</v>
      </c>
      <c r="D38" s="5">
        <v>43</v>
      </c>
      <c r="E38" s="56" t="s">
        <v>22</v>
      </c>
      <c r="F38" s="58" t="s">
        <v>26</v>
      </c>
      <c r="G38" s="59" t="s">
        <v>30</v>
      </c>
      <c r="H38" s="57" t="s">
        <v>29</v>
      </c>
      <c r="I38" s="76">
        <v>5</v>
      </c>
      <c r="J38" s="9">
        <v>0</v>
      </c>
      <c r="K38" s="9">
        <v>0</v>
      </c>
      <c r="L38" s="9">
        <v>5</v>
      </c>
      <c r="M38" s="3" t="s">
        <v>20</v>
      </c>
      <c r="N38" s="3"/>
      <c r="O38" s="3"/>
      <c r="P38" s="33"/>
      <c r="Q38" s="71"/>
      <c r="R38" s="72">
        <f>Q38*I38</f>
        <v>0</v>
      </c>
    </row>
    <row r="39" spans="1:16" ht="18.75" customHeight="1">
      <c r="A39" s="21"/>
      <c r="B39" s="22"/>
      <c r="C39" s="23"/>
      <c r="D39" s="31"/>
      <c r="E39" s="24"/>
      <c r="F39" s="22"/>
      <c r="G39" s="30"/>
      <c r="H39" s="28"/>
      <c r="I39" s="29"/>
      <c r="J39" s="25"/>
      <c r="K39" s="25"/>
      <c r="L39" s="25"/>
      <c r="M39" s="22"/>
      <c r="N39" s="22"/>
      <c r="O39" s="22"/>
      <c r="P39" s="22"/>
    </row>
    <row r="40" spans="1:16" ht="18.75" customHeight="1">
      <c r="A40" s="21"/>
      <c r="B40" s="22"/>
      <c r="C40" s="23"/>
      <c r="D40" s="31"/>
      <c r="E40" s="24"/>
      <c r="F40" s="22"/>
      <c r="G40" s="30"/>
      <c r="H40" s="28"/>
      <c r="I40" s="29"/>
      <c r="J40" s="25"/>
      <c r="K40" s="25"/>
      <c r="L40" s="25"/>
      <c r="M40" s="22"/>
      <c r="N40" s="22"/>
      <c r="O40" s="22"/>
      <c r="P40" s="22"/>
    </row>
    <row r="41" spans="7:18" ht="27" customHeight="1">
      <c r="G41" s="54" t="s">
        <v>71</v>
      </c>
      <c r="H41" s="55"/>
      <c r="I41" s="55"/>
      <c r="J41" s="53"/>
      <c r="K41" s="53"/>
      <c r="L41" s="53"/>
      <c r="M41" s="53"/>
      <c r="N41" s="53"/>
      <c r="O41" s="53"/>
      <c r="P41" s="53"/>
      <c r="Q41" s="66"/>
      <c r="R41" s="66">
        <f>R4</f>
        <v>0</v>
      </c>
    </row>
    <row r="42" spans="7:18" ht="15" hidden="1">
      <c r="G42" s="54" t="s">
        <v>35</v>
      </c>
      <c r="H42" s="55"/>
      <c r="I42" s="55"/>
      <c r="J42" s="53"/>
      <c r="K42" s="53"/>
      <c r="L42" s="53"/>
      <c r="M42" s="53"/>
      <c r="N42" s="53"/>
      <c r="O42" s="53"/>
      <c r="P42" s="53"/>
      <c r="Q42" s="66"/>
      <c r="R42" s="66" t="e">
        <f>#REF!-R41</f>
        <v>#REF!</v>
      </c>
    </row>
    <row r="43" spans="7:18" ht="15">
      <c r="G43" s="54" t="s">
        <v>33</v>
      </c>
      <c r="H43" s="55"/>
      <c r="I43" s="55"/>
      <c r="J43" s="53"/>
      <c r="K43" s="53"/>
      <c r="L43" s="53"/>
      <c r="M43" s="53"/>
      <c r="N43" s="53"/>
      <c r="O43" s="53"/>
      <c r="P43" s="53"/>
      <c r="Q43" s="66"/>
      <c r="R43" s="73">
        <f>1-Q35</f>
        <v>1</v>
      </c>
    </row>
    <row r="44" spans="7:18" ht="15">
      <c r="G44" s="54" t="s">
        <v>31</v>
      </c>
      <c r="H44" s="55"/>
      <c r="I44" s="55"/>
      <c r="J44" s="53"/>
      <c r="K44" s="53"/>
      <c r="L44" s="53"/>
      <c r="M44" s="53"/>
      <c r="N44" s="53"/>
      <c r="O44" s="53"/>
      <c r="P44" s="53"/>
      <c r="Q44" s="66"/>
      <c r="R44" s="66">
        <f>R41*21%</f>
        <v>0</v>
      </c>
    </row>
    <row r="45" spans="7:19" ht="15">
      <c r="G45" s="55" t="s">
        <v>32</v>
      </c>
      <c r="H45" s="55"/>
      <c r="I45" s="55"/>
      <c r="J45" s="53"/>
      <c r="K45" s="53"/>
      <c r="L45" s="53"/>
      <c r="M45" s="53"/>
      <c r="N45" s="53"/>
      <c r="O45" s="53"/>
      <c r="P45" s="53"/>
      <c r="Q45" s="66"/>
      <c r="R45" s="66">
        <f>SUM(R41+R44)</f>
        <v>0</v>
      </c>
      <c r="S45" s="65"/>
    </row>
    <row r="46" spans="7:17" ht="15.5">
      <c r="G46" s="26"/>
      <c r="H46" s="26"/>
      <c r="I46" s="26"/>
      <c r="Q46" s="63"/>
    </row>
  </sheetData>
  <mergeCells count="2">
    <mergeCell ref="Q2:R2"/>
    <mergeCell ref="D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Kallasová Daniela</dc:creator>
  <cp:keywords/>
  <dc:description/>
  <cp:lastModifiedBy>Lucie Černá</cp:lastModifiedBy>
  <cp:lastPrinted>2022-08-09T10:56:40Z</cp:lastPrinted>
  <dcterms:created xsi:type="dcterms:W3CDTF">2018-02-14T06:44:23Z</dcterms:created>
  <dcterms:modified xsi:type="dcterms:W3CDTF">2024-07-03T16:22:49Z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17.1.8.0</vt:lpwstr>
  </property>
</Properties>
</file>