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DANIELA\DNS nábytek\06 Vyzva 27_2024 kancelářské židle příprava\01_k_odeslání\"/>
    </mc:Choice>
  </mc:AlternateContent>
  <xr:revisionPtr revIDLastSave="0" documentId="13_ncr:1_{7DBB2A2B-C21A-401F-A4A6-F48A0DB4C8AC}" xr6:coauthVersionLast="47" xr6:coauthVersionMax="47" xr10:uidLastSave="{00000000-0000-0000-0000-000000000000}"/>
  <bookViews>
    <workbookView xWindow="-120" yWindow="-120" windowWidth="29040" windowHeight="15720" xr2:uid="{CB0C2A28-EF9A-4AA3-BFFF-D2794A2776A0}"/>
  </bookViews>
  <sheets>
    <sheet name="Výzva č.27 Nábyte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 r="I23" i="1" s="1"/>
  <c r="I8" i="1"/>
  <c r="J32" i="1"/>
  <c r="J23" i="1"/>
  <c r="J14" i="1"/>
  <c r="K14" i="1"/>
  <c r="K32" i="1"/>
  <c r="K23" i="1"/>
  <c r="I26" i="1"/>
  <c r="I32" i="1" s="1"/>
  <c r="I14" i="1"/>
  <c r="I40" i="1" l="1"/>
  <c r="I36" i="1"/>
  <c r="I38" i="1" s="1"/>
  <c r="I39" i="1" l="1"/>
</calcChain>
</file>

<file path=xl/sharedStrings.xml><?xml version="1.0" encoding="utf-8"?>
<sst xmlns="http://schemas.openxmlformats.org/spreadsheetml/2006/main" count="91" uniqueCount="42">
  <si>
    <t>Číslo položky</t>
  </si>
  <si>
    <t xml:space="preserve">Položka - Popis položky - předmětu plnění </t>
  </si>
  <si>
    <t>Katalogové číslo nabízeného zboží (VYPLNÍ ÚČASTNÍK)</t>
  </si>
  <si>
    <t>Měrná jednotka</t>
  </si>
  <si>
    <t xml:space="preserve">Cena za jednotku bez DPH v Kč - závazná jednotková cena bez DPH (VYPLNÍ ÚČASTNÍK) </t>
  </si>
  <si>
    <t>Kancelářská židle 3</t>
  </si>
  <si>
    <t>ks</t>
  </si>
  <si>
    <t>Bederní opěrka je nastavitelná</t>
  </si>
  <si>
    <t>Počet nabízených barev</t>
  </si>
  <si>
    <t>Celkem</t>
  </si>
  <si>
    <t>Kancelářská židle pro osobu s výškou 180-190 cm</t>
  </si>
  <si>
    <t>Kancelářská židle 2</t>
  </si>
  <si>
    <t>Číslo smlouvy 2023K-0035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</si>
  <si>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</si>
  <si>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Účastník ve sloupci "D " Nabídnuté plnění účastníkem"  může využít vlastní přílohy a prokázat plnění dalšími listy v nabídce.</t>
  </si>
  <si>
    <t xml:space="preserve">   Počet ks celkem</t>
  </si>
  <si>
    <t>Celkem bez DPH</t>
  </si>
  <si>
    <t>Celkem cena bez DPH</t>
  </si>
  <si>
    <t>Celkem cena s DPH</t>
  </si>
  <si>
    <t>Výše DPH v Kč</t>
  </si>
  <si>
    <t>všechny ceny zahrnují dopravu, výnos zboží na místo plnění, BEZ montáže nábytku, balné, náklady na pojištění, inflační vlivy, clo, slevu z ceny a pod</t>
  </si>
  <si>
    <t xml:space="preserve">Příloha č. 1 Výzvy č. 27/2024 Dynamického nákupního systému P23V00000616 - UK 1.LF - Dodávky kancelářského a laboratorního nábytku - Popis předmětu plnění a Cenová nabídka </t>
  </si>
  <si>
    <t>Technická specifikace - KANCELÁŘSKÉ ŽIDLE</t>
  </si>
  <si>
    <t>Nastavení výšky područek</t>
  </si>
  <si>
    <t>Nastavení hloubky područek</t>
  </si>
  <si>
    <t xml:space="preserve">kancelářská židle ze síťoviny nebo čalouněná
výška židle v rozsahu min. 120 -136 cm
synchronní mechanika s ergonomickými vlastnostmi
aretace mechaniky v jakémkoliv bodě
sklon opěráku podle sklonu sedáku
područky plastové
sedák šířky min. 54 cm
nastavitelná výška sedáku
hloubka sedáku v rozsahu min. 45-51 cm 
bederní opěrák  
hliníkový nebo černý kříž o průměru min. 70 cm 
nosnost min. 150 kg
kolečka na tvrdé podlahy/univerzální kolečka
úhlově a výškově nastavitelná hlavová opěrka
bederní opěrka
šířka sedáku včetně područek min. 68 cm
</t>
  </si>
  <si>
    <t>Nastavení rotace područek</t>
  </si>
  <si>
    <t>Ilustrační obrázek ( vzhled nabízené židle nemusí přesně odpovídat ilustřračnímu obrázku)</t>
  </si>
  <si>
    <r>
      <rPr>
        <b/>
        <u/>
        <sz val="14"/>
        <color rgb="FFFF0000"/>
        <rFont val="Calibri"/>
        <family val="2"/>
        <charset val="238"/>
        <scheme val="minor"/>
      </rPr>
      <t>Místo doručení číslo 1</t>
    </r>
    <r>
      <rPr>
        <b/>
        <sz val="14"/>
        <color rgb="FFFF0000"/>
        <rFont val="Calibri"/>
        <family val="2"/>
        <charset val="238"/>
        <scheme val="minor"/>
      </rPr>
      <t>: Děkanát 1 LF UK, Kateřinská 32, Praha 2 (výtah 3. NP a 34 schodů)</t>
    </r>
  </si>
  <si>
    <r>
      <rPr>
        <b/>
        <u/>
        <sz val="14"/>
        <color rgb="FFFF0000"/>
        <rFont val="Calibri"/>
        <family val="2"/>
        <charset val="238"/>
        <scheme val="minor"/>
      </rPr>
      <t>Místo doručení číslo 2</t>
    </r>
    <r>
      <rPr>
        <b/>
        <sz val="14"/>
        <color rgb="FFFF0000"/>
        <rFont val="Calibri"/>
        <family val="2"/>
        <charset val="238"/>
        <scheme val="minor"/>
      </rPr>
      <t>: 1 ks kancelářské židle pro osobu s výškou 180-190cm na (položka číslo 1 v této specifikaci) na adresu Klinika adiktologie 1. LF UK a VFN v Praze</t>
    </r>
  </si>
  <si>
    <t>vyplnit</t>
  </si>
  <si>
    <t>Technické parametry (specifikace) nábytku, rozměry a další údaje</t>
  </si>
  <si>
    <t>kancelářská židle ze síťoviny 
aretace mechaniky v min. 4 bodech
područky plastové
opěrka hlavy s nastavením výšky a sklonu
bederní opěrka
kolečka na tvrdé podlahy/univerzální kolečka
celková výška židle v rozsahu min. 110-132 cm
hloubka sedáku min. 47-52 cm
šířka sedáku min. 55-59 cm
výška opěráku min. 59 cm   
Nosnost min. 130 kg
hliníkový nebo černý kříž</t>
  </si>
  <si>
    <t xml:space="preserve">nosnost min. 130 kg
mechanika houpací s aretací min v základním bodě
síťovaná nebo čalouněná
područky plastové
bederní opěrka
hliníkový nebo černý kříž
výška sedáku v rozsahu min. 44-56 cm
celková výška min. 110-124 cm
hloubka sedáku min. 45
šířka sedáku min. 50 cm
výška opěráku min. 68 cm
výška područky nad sedákem min. 18 cm
šířka včetně područek min. 60 cm
kolečka na tvrdé podlahy/univerzální kolečka
</t>
  </si>
  <si>
    <t>Body celkem</t>
  </si>
  <si>
    <t>vyplnit počet nabízených barev</t>
  </si>
  <si>
    <t>vyplnit druhy nabízených barev</t>
  </si>
  <si>
    <r>
      <t xml:space="preserve">DPH v % </t>
    </r>
    <r>
      <rPr>
        <b/>
        <sz val="16"/>
        <color rgb="FFFF0000"/>
        <rFont val="Calibri"/>
        <family val="2"/>
        <charset val="238"/>
        <scheme val="minor"/>
      </rPr>
      <t>vyplnit</t>
    </r>
  </si>
  <si>
    <r>
      <t xml:space="preserve">Vepište </t>
    </r>
    <r>
      <rPr>
        <b/>
        <sz val="16"/>
        <color rgb="FFFF0000"/>
        <rFont val="Calibri"/>
        <family val="2"/>
        <charset val="238"/>
        <scheme val="minor"/>
      </rPr>
      <t>ANO</t>
    </r>
    <r>
      <rPr>
        <b/>
        <sz val="10"/>
        <rFont val="Calibri"/>
        <family val="2"/>
        <charset val="238"/>
        <scheme val="minor"/>
      </rPr>
      <t xml:space="preserve">, pokud židle splňuje kvalitativní požadavek nebo vepište </t>
    </r>
    <r>
      <rPr>
        <b/>
        <sz val="16"/>
        <color rgb="FFFF0000"/>
        <rFont val="Calibri"/>
        <family val="2"/>
        <charset val="238"/>
        <scheme val="minor"/>
      </rPr>
      <t>NE</t>
    </r>
    <r>
      <rPr>
        <b/>
        <sz val="10"/>
        <rFont val="Calibri"/>
        <family val="2"/>
        <charset val="238"/>
        <scheme val="minor"/>
      </rPr>
      <t>, pokud židle nesplňuje kvalitativní požadavek (VYPLNÍ ÚČASTNÍK)</t>
    </r>
  </si>
  <si>
    <r>
      <t xml:space="preserve">Vepište </t>
    </r>
    <r>
      <rPr>
        <b/>
        <sz val="20"/>
        <color rgb="FFFF0000"/>
        <rFont val="Calibri"/>
        <family val="2"/>
        <charset val="238"/>
        <scheme val="minor"/>
      </rPr>
      <t>ANO</t>
    </r>
    <r>
      <rPr>
        <b/>
        <sz val="10"/>
        <rFont val="Calibri"/>
        <family val="2"/>
        <charset val="238"/>
        <scheme val="minor"/>
      </rPr>
      <t xml:space="preserve">, pokud židle splňuje kvalitativní požadavek nebo vepište </t>
    </r>
    <r>
      <rPr>
        <b/>
        <sz val="16"/>
        <color rgb="FFFF0000"/>
        <rFont val="Calibri"/>
        <family val="2"/>
        <charset val="238"/>
        <scheme val="minor"/>
      </rPr>
      <t>NE</t>
    </r>
    <r>
      <rPr>
        <b/>
        <sz val="10"/>
        <rFont val="Calibri"/>
        <family val="2"/>
        <charset val="238"/>
        <scheme val="minor"/>
      </rPr>
      <t>, pokud židle nesplňuje kvalitativní požadavek (VYPLNÍ ÚČASTNÍK)</t>
    </r>
  </si>
  <si>
    <r>
      <t xml:space="preserve">Vepište </t>
    </r>
    <r>
      <rPr>
        <b/>
        <sz val="16"/>
        <color rgb="FFFF0000"/>
        <rFont val="Calibri"/>
        <family val="2"/>
        <charset val="238"/>
        <scheme val="minor"/>
      </rPr>
      <t>ANO</t>
    </r>
    <r>
      <rPr>
        <b/>
        <sz val="10"/>
        <rFont val="Calibri"/>
        <family val="2"/>
        <charset val="238"/>
        <scheme val="minor"/>
      </rPr>
      <t>, pokud židle splňuje kvalitativní požadavek nebo vepište</t>
    </r>
    <r>
      <rPr>
        <b/>
        <sz val="16"/>
        <color rgb="FFFF0000"/>
        <rFont val="Calibri"/>
        <family val="2"/>
        <charset val="238"/>
        <scheme val="minor"/>
      </rPr>
      <t xml:space="preserve"> NE</t>
    </r>
    <r>
      <rPr>
        <b/>
        <sz val="10"/>
        <rFont val="Calibri"/>
        <family val="2"/>
        <charset val="238"/>
        <scheme val="minor"/>
      </rPr>
      <t>, pokud židle nesplňuje kvalitativní požadavek (VYPLNÍ ÚČASTNÍK)</t>
    </r>
  </si>
  <si>
    <t>Vepište počet a druhy nabízených barev (VYPLNÍ ÚČASTNÍK)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</si>
</sst>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č_-;\-* #,##0\ _K_č_-;_-* &quot;-&quot;\ _K_č_-;_-@_-"/>
    <numFmt numFmtId="165" formatCode="#,##0.00\ &quot;Kč&quot;"/>
    <numFmt numFmtId="166" formatCode="0.0"/>
  </numFmts>
  <fonts count="27"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0"/>
      <color indexed="8"/>
      <name val="Calibri"/>
      <family val="2"/>
      <charset val="238"/>
      <scheme val="minor"/>
    </font>
    <font>
      <b/>
      <sz val="10"/>
      <name val="Calibri"/>
      <family val="2"/>
      <charset val="238"/>
      <scheme val="minor"/>
    </font>
    <font>
      <b/>
      <sz val="11"/>
      <name val="Calibri"/>
      <family val="2"/>
      <charset val="238"/>
    </font>
    <font>
      <sz val="11"/>
      <name val="Calibri"/>
      <family val="2"/>
      <charset val="238"/>
      <scheme val="minor"/>
    </font>
    <font>
      <b/>
      <sz val="11"/>
      <name val="Calibri"/>
      <family val="2"/>
      <charset val="238"/>
      <scheme val="minor"/>
    </font>
    <font>
      <sz val="11"/>
      <name val="Calibri"/>
      <family val="2"/>
      <charset val="238"/>
    </font>
    <font>
      <b/>
      <sz val="14"/>
      <name val="Calibri"/>
      <family val="2"/>
      <charset val="238"/>
    </font>
    <font>
      <b/>
      <sz val="14"/>
      <color rgb="FFFF0000"/>
      <name val="Calibri"/>
      <family val="2"/>
      <charset val="238"/>
    </font>
    <font>
      <i/>
      <sz val="10"/>
      <name val="Times New Roman"/>
      <family val="1"/>
      <charset val="238"/>
    </font>
    <font>
      <b/>
      <sz val="14"/>
      <color rgb="FF00B0F0"/>
      <name val="Times New Roman"/>
      <family val="1"/>
      <charset val="238"/>
    </font>
    <font>
      <b/>
      <sz val="12"/>
      <color rgb="FF00B0F0"/>
      <name val="Times New Roman"/>
      <family val="1"/>
      <charset val="238"/>
    </font>
    <font>
      <b/>
      <sz val="14"/>
      <color rgb="FFFF0000"/>
      <name val="Calibri"/>
      <family val="2"/>
      <charset val="238"/>
      <scheme val="minor"/>
    </font>
    <font>
      <sz val="14"/>
      <color rgb="FFFF0000"/>
      <name val="Calibri"/>
      <family val="2"/>
      <charset val="238"/>
      <scheme val="minor"/>
    </font>
    <font>
      <i/>
      <sz val="11"/>
      <color rgb="FF000000"/>
      <name val="Calibri"/>
      <family val="2"/>
      <charset val="238"/>
      <scheme val="minor"/>
    </font>
    <font>
      <i/>
      <sz val="8"/>
      <name val="Times New Roman"/>
      <family val="1"/>
      <charset val="238"/>
    </font>
    <font>
      <b/>
      <sz val="14"/>
      <name val="Calibri"/>
      <family val="2"/>
      <charset val="238"/>
      <scheme val="minor"/>
    </font>
    <font>
      <b/>
      <sz val="14"/>
      <color theme="1"/>
      <name val="Calibri"/>
      <family val="2"/>
      <charset val="238"/>
      <scheme val="minor"/>
    </font>
    <font>
      <b/>
      <sz val="11"/>
      <color rgb="FFFF0000"/>
      <name val="Calibri"/>
      <family val="2"/>
      <charset val="238"/>
      <scheme val="minor"/>
    </font>
    <font>
      <b/>
      <u/>
      <sz val="14"/>
      <color rgb="FFFF0000"/>
      <name val="Calibri"/>
      <family val="2"/>
      <charset val="238"/>
      <scheme val="minor"/>
    </font>
    <font>
      <sz val="14"/>
      <color theme="1"/>
      <name val="Calibri"/>
      <family val="2"/>
      <charset val="238"/>
      <scheme val="minor"/>
    </font>
    <font>
      <b/>
      <i/>
      <sz val="18"/>
      <color theme="1"/>
      <name val="Calibri"/>
      <family val="2"/>
      <charset val="238"/>
      <scheme val="minor"/>
    </font>
    <font>
      <sz val="11"/>
      <color rgb="FFFF0000"/>
      <name val="Calibri"/>
      <family val="2"/>
      <charset val="238"/>
    </font>
    <font>
      <b/>
      <sz val="16"/>
      <color rgb="FFFF0000"/>
      <name val="Calibri"/>
      <family val="2"/>
      <charset val="238"/>
      <scheme val="minor"/>
    </font>
    <font>
      <b/>
      <sz val="20"/>
      <color rgb="FFFF0000"/>
      <name val="Calibri"/>
      <family val="2"/>
      <charset val="238"/>
      <scheme val="minor"/>
    </font>
  </fonts>
  <fills count="9">
    <fill>
      <patternFill patternType="none"/>
    </fill>
    <fill>
      <patternFill patternType="gray125"/>
    </fill>
    <fill>
      <patternFill patternType="solid">
        <fgColor rgb="FF9999FF"/>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rgb="FF00B0F0"/>
        <bgColor indexed="64"/>
      </patternFill>
    </fill>
  </fills>
  <borders count="23">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4" tint="0.39997558519241921"/>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theme="4" tint="0.39997558519241921"/>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29">
    <xf numFmtId="0" fontId="0" fillId="0" borderId="0" xfId="0"/>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0" fontId="0" fillId="4" borderId="0" xfId="0" applyFill="1" applyAlignment="1">
      <alignment horizontal="center" vertical="center"/>
    </xf>
    <xf numFmtId="0" fontId="5" fillId="3" borderId="0" xfId="0" applyFont="1" applyFill="1" applyAlignment="1">
      <alignment vertical="center" wrapText="1"/>
    </xf>
    <xf numFmtId="0" fontId="0" fillId="0" borderId="3" xfId="0" applyBorder="1" applyAlignment="1">
      <alignment wrapText="1"/>
    </xf>
    <xf numFmtId="0" fontId="7" fillId="3" borderId="3" xfId="0" applyFont="1" applyFill="1" applyBorder="1" applyAlignment="1">
      <alignment horizontal="center" vertical="center"/>
    </xf>
    <xf numFmtId="0" fontId="6" fillId="3" borderId="3" xfId="0" applyFont="1" applyFill="1" applyBorder="1" applyAlignment="1">
      <alignment horizontal="center" vertical="center"/>
    </xf>
    <xf numFmtId="165" fontId="8" fillId="0" borderId="3" xfId="0" applyNumberFormat="1" applyFont="1" applyBorder="1" applyAlignment="1">
      <alignment horizontal="center" vertical="center"/>
    </xf>
    <xf numFmtId="0" fontId="0" fillId="4" borderId="0" xfId="0" applyFill="1" applyAlignment="1">
      <alignment horizontal="left" vertical="center"/>
    </xf>
    <xf numFmtId="0" fontId="6" fillId="3" borderId="3" xfId="0" applyFont="1" applyFill="1" applyBorder="1" applyAlignment="1">
      <alignment vertical="center" wrapText="1"/>
    </xf>
    <xf numFmtId="165" fontId="9" fillId="0" borderId="3" xfId="0" applyNumberFormat="1" applyFont="1" applyBorder="1" applyAlignment="1">
      <alignment horizontal="center" vertical="center"/>
    </xf>
    <xf numFmtId="0" fontId="0" fillId="4" borderId="0" xfId="0" applyFill="1" applyAlignment="1">
      <alignment horizontal="left"/>
    </xf>
    <xf numFmtId="0" fontId="5" fillId="3" borderId="0" xfId="0" applyFont="1" applyFill="1" applyAlignment="1">
      <alignment wrapText="1"/>
    </xf>
    <xf numFmtId="0" fontId="0" fillId="5" borderId="0" xfId="0" applyFill="1"/>
    <xf numFmtId="0" fontId="6" fillId="5" borderId="2" xfId="0" applyFont="1" applyFill="1" applyBorder="1" applyAlignment="1">
      <alignment vertical="center" wrapText="1"/>
    </xf>
    <xf numFmtId="0" fontId="0" fillId="0" borderId="6" xfId="0" applyBorder="1" applyAlignment="1">
      <alignment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0" fillId="0" borderId="0" xfId="0" applyAlignment="1">
      <alignment horizontal="left"/>
    </xf>
    <xf numFmtId="0" fontId="6" fillId="0" borderId="0" xfId="0" applyFont="1" applyAlignment="1">
      <alignment horizontal="center" vertical="center"/>
    </xf>
    <xf numFmtId="0" fontId="2" fillId="0" borderId="0" xfId="0" applyFont="1"/>
    <xf numFmtId="0" fontId="10" fillId="0" borderId="0" xfId="0" applyFont="1"/>
    <xf numFmtId="0" fontId="11"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9" fillId="0" borderId="0" xfId="0" applyFont="1"/>
    <xf numFmtId="0" fontId="14" fillId="0" borderId="0" xfId="0" applyFont="1"/>
    <xf numFmtId="0" fontId="15" fillId="0" borderId="0" xfId="0" applyFont="1"/>
    <xf numFmtId="0" fontId="11"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vertical="center"/>
    </xf>
    <xf numFmtId="0" fontId="17" fillId="0" borderId="0" xfId="0" applyFont="1" applyAlignment="1">
      <alignment horizontal="center" vertical="center"/>
    </xf>
    <xf numFmtId="0" fontId="18" fillId="0" borderId="0" xfId="0" applyFont="1"/>
    <xf numFmtId="0" fontId="11" fillId="0" borderId="0" xfId="0" applyFont="1" applyAlignment="1">
      <alignment vertical="center"/>
    </xf>
    <xf numFmtId="165" fontId="5" fillId="5" borderId="2" xfId="0" applyNumberFormat="1" applyFont="1" applyFill="1" applyBorder="1" applyAlignment="1">
      <alignment horizontal="center" vertical="center"/>
    </xf>
    <xf numFmtId="165" fontId="8" fillId="6" borderId="3" xfId="0" applyNumberFormat="1" applyFont="1" applyFill="1" applyBorder="1" applyAlignment="1">
      <alignment horizontal="center" vertical="center"/>
    </xf>
    <xf numFmtId="1" fontId="8" fillId="6" borderId="2" xfId="0" applyNumberFormat="1" applyFont="1" applyFill="1" applyBorder="1" applyAlignment="1">
      <alignment horizontal="center" vertical="center"/>
    </xf>
    <xf numFmtId="0" fontId="4" fillId="3"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0" borderId="3" xfId="0" applyFont="1" applyBorder="1" applyAlignment="1">
      <alignment horizontal="center" vertical="center"/>
    </xf>
    <xf numFmtId="0" fontId="8" fillId="6" borderId="3" xfId="0" applyFont="1" applyFill="1" applyBorder="1" applyAlignment="1">
      <alignment horizontal="center" vertical="center"/>
    </xf>
    <xf numFmtId="0" fontId="9" fillId="0" borderId="3" xfId="0" applyFont="1" applyBorder="1" applyAlignment="1">
      <alignment horizontal="center" vertical="center"/>
    </xf>
    <xf numFmtId="0" fontId="8" fillId="6" borderId="2" xfId="0" applyFont="1" applyFill="1" applyBorder="1" applyAlignment="1">
      <alignment horizontal="center" vertical="center"/>
    </xf>
    <xf numFmtId="0" fontId="5" fillId="5" borderId="2" xfId="0" applyFont="1" applyFill="1" applyBorder="1" applyAlignment="1">
      <alignment horizontal="center" vertical="center"/>
    </xf>
    <xf numFmtId="0" fontId="0" fillId="5" borderId="5" xfId="0" applyFill="1" applyBorder="1" applyAlignment="1">
      <alignment horizontal="center" vertical="center"/>
    </xf>
    <xf numFmtId="166" fontId="0" fillId="5" borderId="5" xfId="0" applyNumberFormat="1" applyFill="1" applyBorder="1" applyAlignment="1">
      <alignment horizontal="center" vertical="center"/>
    </xf>
    <xf numFmtId="0" fontId="6" fillId="8" borderId="9" xfId="0" applyFont="1" applyFill="1" applyBorder="1" applyAlignment="1">
      <alignment vertical="center" wrapText="1"/>
    </xf>
    <xf numFmtId="0" fontId="0" fillId="7" borderId="11" xfId="0" applyFill="1" applyBorder="1"/>
    <xf numFmtId="0" fontId="0" fillId="7" borderId="12" xfId="0" applyFill="1" applyBorder="1"/>
    <xf numFmtId="0" fontId="0" fillId="7" borderId="14" xfId="0" applyFill="1" applyBorder="1"/>
    <xf numFmtId="0" fontId="0" fillId="7" borderId="15" xfId="0" applyFill="1" applyBorder="1"/>
    <xf numFmtId="0" fontId="0" fillId="5" borderId="5" xfId="0" applyNumberFormat="1" applyFill="1" applyBorder="1" applyAlignment="1">
      <alignment horizontal="center" vertical="center"/>
    </xf>
    <xf numFmtId="0" fontId="0" fillId="4" borderId="0" xfId="0" applyNumberFormat="1" applyFill="1" applyAlignment="1">
      <alignment horizontal="left" vertical="center"/>
    </xf>
    <xf numFmtId="0" fontId="5" fillId="3" borderId="0" xfId="0" applyNumberFormat="1" applyFont="1" applyFill="1" applyAlignment="1">
      <alignment vertical="center" wrapText="1"/>
    </xf>
    <xf numFmtId="0" fontId="8" fillId="6" borderId="3" xfId="0" applyNumberFormat="1" applyFont="1" applyFill="1" applyBorder="1" applyAlignment="1">
      <alignment horizontal="center" vertical="center"/>
    </xf>
    <xf numFmtId="0" fontId="9" fillId="0" borderId="3" xfId="0" applyNumberFormat="1" applyFont="1" applyBorder="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6" fillId="5" borderId="2" xfId="0" applyFont="1" applyFill="1" applyBorder="1" applyAlignment="1">
      <alignment horizontal="center" vertical="center" wrapText="1"/>
    </xf>
    <xf numFmtId="0" fontId="20" fillId="5" borderId="5" xfId="0" applyFont="1" applyFill="1" applyBorder="1" applyAlignment="1">
      <alignment horizontal="center" vertical="center"/>
    </xf>
    <xf numFmtId="0" fontId="9" fillId="0" borderId="0" xfId="0" applyFont="1" applyFill="1"/>
    <xf numFmtId="0" fontId="14" fillId="7" borderId="10" xfId="0" applyFont="1" applyFill="1" applyBorder="1" applyAlignment="1">
      <alignment horizontal="left" vertical="center"/>
    </xf>
    <xf numFmtId="0" fontId="14" fillId="7" borderId="13" xfId="0" applyFont="1" applyFill="1" applyBorder="1" applyAlignment="1">
      <alignment horizontal="left" vertical="center"/>
    </xf>
    <xf numFmtId="0" fontId="22" fillId="0" borderId="0" xfId="0" applyFont="1"/>
    <xf numFmtId="0" fontId="19" fillId="8" borderId="3" xfId="0" applyFont="1" applyFill="1" applyBorder="1" applyAlignment="1">
      <alignment horizontal="left" vertical="center"/>
    </xf>
    <xf numFmtId="0" fontId="5" fillId="3" borderId="16" xfId="0" applyFont="1" applyFill="1" applyBorder="1" applyAlignment="1">
      <alignment vertical="center" wrapText="1"/>
    </xf>
    <xf numFmtId="0" fontId="6" fillId="3" borderId="8" xfId="0" applyFont="1" applyFill="1" applyBorder="1" applyAlignment="1">
      <alignment vertical="center" wrapText="1"/>
    </xf>
    <xf numFmtId="0" fontId="0" fillId="5" borderId="0" xfId="0" applyFill="1" applyBorder="1"/>
    <xf numFmtId="0" fontId="0" fillId="5" borderId="0" xfId="0" applyNumberFormat="1" applyFill="1" applyBorder="1" applyAlignment="1">
      <alignment horizontal="center" vertical="center"/>
    </xf>
    <xf numFmtId="165" fontId="8" fillId="6" borderId="20" xfId="0" applyNumberFormat="1" applyFont="1" applyFill="1" applyBorder="1" applyAlignment="1">
      <alignment horizontal="center" vertical="center"/>
    </xf>
    <xf numFmtId="165" fontId="24" fillId="0" borderId="6" xfId="0" applyNumberFormat="1" applyFont="1" applyFill="1" applyBorder="1" applyAlignment="1">
      <alignment horizontal="center" vertical="center"/>
    </xf>
    <xf numFmtId="165" fontId="24" fillId="0" borderId="18" xfId="0" applyNumberFormat="1" applyFont="1" applyFill="1" applyBorder="1" applyAlignment="1">
      <alignment horizontal="left" vertical="center"/>
    </xf>
    <xf numFmtId="0" fontId="6" fillId="0" borderId="19" xfId="0" applyFont="1" applyFill="1" applyBorder="1" applyAlignment="1">
      <alignment horizontal="right" vertical="center" wrapText="1"/>
    </xf>
    <xf numFmtId="0" fontId="7" fillId="0" borderId="19" xfId="0" applyFont="1" applyFill="1" applyBorder="1" applyAlignment="1">
      <alignment horizontal="right" vertical="center"/>
    </xf>
    <xf numFmtId="0" fontId="6" fillId="0" borderId="19" xfId="0" applyFont="1" applyFill="1" applyBorder="1" applyAlignment="1">
      <alignment horizontal="right" vertical="center"/>
    </xf>
    <xf numFmtId="165" fontId="7" fillId="0" borderId="19" xfId="0" applyNumberFormat="1" applyFont="1" applyFill="1" applyBorder="1" applyAlignment="1">
      <alignment horizontal="center" vertical="center" wrapText="1"/>
    </xf>
    <xf numFmtId="165" fontId="8" fillId="0" borderId="19" xfId="0" applyNumberFormat="1" applyFont="1" applyFill="1" applyBorder="1" applyAlignment="1">
      <alignment horizontal="center" vertical="center"/>
    </xf>
    <xf numFmtId="165" fontId="8" fillId="0" borderId="6" xfId="0" applyNumberFormat="1" applyFont="1" applyBorder="1" applyAlignment="1">
      <alignment horizontal="center" vertical="center"/>
    </xf>
    <xf numFmtId="0" fontId="0" fillId="0" borderId="1" xfId="0" applyBorder="1" applyAlignment="1">
      <alignment wrapText="1"/>
    </xf>
    <xf numFmtId="0" fontId="2" fillId="0" borderId="18" xfId="0" applyFont="1" applyBorder="1" applyAlignment="1">
      <alignment wrapText="1"/>
    </xf>
    <xf numFmtId="0" fontId="6" fillId="0" borderId="19" xfId="0" applyFont="1" applyBorder="1" applyAlignment="1">
      <alignment horizontal="right" wrapText="1"/>
    </xf>
    <xf numFmtId="0" fontId="7" fillId="0" borderId="19" xfId="0" applyFont="1" applyFill="1" applyBorder="1" applyAlignment="1">
      <alignment horizontal="right"/>
    </xf>
    <xf numFmtId="0" fontId="6" fillId="0" borderId="19" xfId="0" applyFont="1" applyFill="1" applyBorder="1" applyAlignment="1">
      <alignment horizontal="right"/>
    </xf>
    <xf numFmtId="165" fontId="7" fillId="0" borderId="19" xfId="0" applyNumberFormat="1" applyFont="1" applyBorder="1" applyAlignment="1">
      <alignment horizontal="center" wrapText="1"/>
    </xf>
    <xf numFmtId="165" fontId="8" fillId="0" borderId="16" xfId="0" applyNumberFormat="1" applyFont="1" applyBorder="1" applyAlignment="1">
      <alignment horizontal="center" vertical="center"/>
    </xf>
    <xf numFmtId="0" fontId="2" fillId="0" borderId="18" xfId="0" applyFont="1" applyBorder="1" applyAlignment="1">
      <alignment vertical="center" wrapText="1"/>
    </xf>
    <xf numFmtId="0" fontId="6" fillId="0" borderId="19" xfId="0" applyFont="1" applyBorder="1" applyAlignment="1">
      <alignment horizontal="right" vertical="center" wrapText="1"/>
    </xf>
    <xf numFmtId="165" fontId="7" fillId="0" borderId="19" xfId="0" applyNumberFormat="1" applyFont="1" applyBorder="1" applyAlignment="1">
      <alignment horizontal="center" vertical="center" wrapText="1"/>
    </xf>
    <xf numFmtId="0" fontId="0" fillId="0" borderId="8" xfId="0" applyBorder="1" applyAlignment="1">
      <alignment wrapText="1"/>
    </xf>
    <xf numFmtId="0" fontId="6" fillId="0" borderId="20" xfId="0" applyFont="1" applyFill="1" applyBorder="1" applyAlignment="1">
      <alignment horizontal="right" wrapText="1"/>
    </xf>
    <xf numFmtId="0" fontId="7" fillId="0" borderId="20" xfId="0" applyFont="1" applyFill="1" applyBorder="1" applyAlignment="1">
      <alignment horizontal="center" vertical="center"/>
    </xf>
    <xf numFmtId="0" fontId="6" fillId="0" borderId="20" xfId="0" applyFont="1" applyFill="1" applyBorder="1" applyAlignment="1">
      <alignment horizontal="center" vertical="center"/>
    </xf>
    <xf numFmtId="165" fontId="7" fillId="0" borderId="20"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6" fillId="3" borderId="2" xfId="0" applyFont="1" applyFill="1" applyBorder="1" applyAlignment="1">
      <alignment horizontal="center" vertical="center"/>
    </xf>
    <xf numFmtId="0" fontId="0" fillId="0" borderId="18" xfId="0" applyBorder="1" applyAlignment="1">
      <alignment wrapText="1"/>
    </xf>
    <xf numFmtId="0" fontId="6" fillId="0" borderId="19" xfId="0" applyFont="1" applyFill="1" applyBorder="1" applyAlignment="1">
      <alignment horizontal="right" wrapText="1"/>
    </xf>
    <xf numFmtId="0" fontId="7" fillId="0" borderId="19" xfId="0" applyFont="1" applyFill="1" applyBorder="1" applyAlignment="1">
      <alignment horizontal="center" vertical="center"/>
    </xf>
    <xf numFmtId="0" fontId="6" fillId="0" borderId="19" xfId="0" applyFont="1" applyFill="1" applyBorder="1" applyAlignment="1">
      <alignment horizontal="center" vertical="center"/>
    </xf>
    <xf numFmtId="165" fontId="7" fillId="0" borderId="19" xfId="0" applyNumberFormat="1" applyFont="1" applyFill="1" applyBorder="1" applyAlignment="1">
      <alignment horizontal="center" vertical="center"/>
    </xf>
    <xf numFmtId="165" fontId="8" fillId="6" borderId="5" xfId="0" applyNumberFormat="1" applyFont="1" applyFill="1" applyBorder="1" applyAlignment="1">
      <alignment horizontal="center" vertical="center"/>
    </xf>
    <xf numFmtId="1" fontId="8" fillId="6" borderId="17" xfId="0" applyNumberFormat="1" applyFont="1" applyFill="1" applyBorder="1" applyAlignment="1">
      <alignment horizontal="center" vertical="center"/>
    </xf>
    <xf numFmtId="165" fontId="8" fillId="0" borderId="8" xfId="0" applyNumberFormat="1" applyFont="1" applyBorder="1" applyAlignment="1">
      <alignment horizontal="center" vertical="center"/>
    </xf>
    <xf numFmtId="165" fontId="8" fillId="0" borderId="21" xfId="0" applyNumberFormat="1" applyFont="1" applyBorder="1" applyAlignment="1">
      <alignment horizontal="center" vertical="center"/>
    </xf>
    <xf numFmtId="165" fontId="9" fillId="0" borderId="21" xfId="0" applyNumberFormat="1" applyFont="1" applyBorder="1" applyAlignment="1">
      <alignment horizontal="center" vertical="center"/>
    </xf>
    <xf numFmtId="165" fontId="9" fillId="0" borderId="22" xfId="0" applyNumberFormat="1" applyFont="1" applyBorder="1" applyAlignment="1">
      <alignment horizontal="center" vertical="center"/>
    </xf>
    <xf numFmtId="165" fontId="18" fillId="6" borderId="2" xfId="0" applyNumberFormat="1" applyFont="1" applyFill="1" applyBorder="1" applyAlignment="1">
      <alignment horizontal="center" vertical="center"/>
    </xf>
    <xf numFmtId="165" fontId="9" fillId="0" borderId="2" xfId="0" applyNumberFormat="1" applyFont="1" applyBorder="1" applyAlignment="1">
      <alignment horizontal="center" vertical="center"/>
    </xf>
    <xf numFmtId="165" fontId="9" fillId="5" borderId="21" xfId="0" applyNumberFormat="1" applyFont="1" applyFill="1" applyBorder="1" applyAlignment="1">
      <alignment horizontal="center" vertical="center"/>
    </xf>
    <xf numFmtId="0" fontId="18" fillId="8" borderId="3" xfId="0" applyFont="1" applyFill="1" applyBorder="1" applyAlignment="1">
      <alignment horizontal="left" vertical="center"/>
    </xf>
    <xf numFmtId="0" fontId="19" fillId="8" borderId="3" xfId="0" applyFont="1" applyFill="1" applyBorder="1" applyAlignment="1">
      <alignment vertical="center"/>
    </xf>
    <xf numFmtId="165" fontId="8" fillId="6" borderId="2" xfId="0" applyNumberFormat="1" applyFont="1" applyFill="1" applyBorder="1" applyAlignment="1">
      <alignment horizontal="center" vertical="center" wrapText="1"/>
    </xf>
    <xf numFmtId="165" fontId="18" fillId="6" borderId="3" xfId="0" applyNumberFormat="1" applyFont="1" applyFill="1" applyBorder="1" applyAlignment="1">
      <alignment horizontal="center" vertical="center"/>
    </xf>
    <xf numFmtId="0" fontId="6" fillId="6" borderId="2" xfId="0" applyFont="1" applyFill="1" applyBorder="1" applyAlignment="1">
      <alignment horizontal="center" vertical="center" wrapText="1"/>
    </xf>
    <xf numFmtId="165" fontId="19" fillId="0" borderId="3" xfId="0" applyNumberFormat="1" applyFont="1" applyBorder="1" applyAlignment="1">
      <alignment horizontal="center" vertical="center"/>
    </xf>
    <xf numFmtId="4" fontId="19" fillId="0" borderId="3" xfId="0" applyNumberFormat="1" applyFont="1" applyBorder="1" applyAlignment="1">
      <alignment horizontal="center" vertical="center"/>
    </xf>
    <xf numFmtId="0" fontId="11" fillId="0" borderId="0" xfId="0" applyFont="1" applyAlignment="1">
      <alignment horizontal="left" vertical="center" wrapText="1"/>
    </xf>
    <xf numFmtId="165" fontId="19" fillId="0" borderId="8" xfId="1" applyNumberFormat="1" applyFont="1" applyFill="1" applyBorder="1" applyAlignment="1">
      <alignment horizontal="center" vertical="center"/>
    </xf>
    <xf numFmtId="165" fontId="19" fillId="0" borderId="6" xfId="1" applyNumberFormat="1" applyFont="1" applyFill="1" applyBorder="1" applyAlignment="1">
      <alignment horizontal="center" vertical="center"/>
    </xf>
    <xf numFmtId="0" fontId="9" fillId="0" borderId="0" xfId="0" applyFont="1" applyAlignment="1">
      <alignment horizontal="center"/>
    </xf>
    <xf numFmtId="165" fontId="23" fillId="0" borderId="3" xfId="0" applyNumberFormat="1" applyFont="1" applyBorder="1" applyAlignment="1">
      <alignment horizontal="center" vertical="center"/>
    </xf>
    <xf numFmtId="9" fontId="19" fillId="6" borderId="3" xfId="1" applyFont="1" applyFill="1" applyBorder="1" applyAlignment="1">
      <alignment horizontal="center" vertical="center"/>
    </xf>
  </cellXfs>
  <cellStyles count="2">
    <cellStyle name="Normální" xfId="0" builtinId="0"/>
    <cellStyle name="Procenta" xfId="1" builtinId="5"/>
  </cellStyles>
  <dxfs count="62">
    <dxf>
      <numFmt numFmtId="166" formatCode="0.0"/>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dxf>
    <dxf>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238"/>
        <scheme val="none"/>
      </font>
      <numFmt numFmtId="165" formatCode="#,##0.00\ &quot;Kč&quo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outline="0">
        <left/>
        <right/>
        <top/>
        <bottom/>
      </border>
    </dxf>
    <dxf>
      <fill>
        <patternFill patternType="solid">
          <fgColor indexed="64"/>
          <bgColor theme="0" tint="-0.14999847407452621"/>
        </patternFill>
      </fill>
      <border diagonalUp="0" diagonalDown="0" outline="0">
        <left/>
        <right/>
        <top/>
        <bottom/>
      </border>
    </dxf>
    <dxf>
      <fill>
        <patternFill patternType="solid">
          <fgColor indexed="64"/>
          <bgColor theme="0" tint="-0.14999847407452621"/>
        </patternFill>
      </fill>
      <border diagonalUp="0" diagonalDown="0" outline="0">
        <left/>
        <right/>
        <top/>
        <bottom/>
      </border>
    </dxf>
    <dxf>
      <fill>
        <patternFill patternType="solid">
          <fgColor indexed="64"/>
          <bgColor theme="0" tint="-0.14999847407452621"/>
        </patternFill>
      </fill>
      <border diagonalUp="0" diagonalDown="0" outline="0">
        <left/>
        <right/>
        <top/>
        <bottom/>
      </border>
    </dxf>
    <dxf>
      <fill>
        <patternFill patternType="solid">
          <fgColor indexed="64"/>
          <bgColor theme="0" tint="-0.14999847407452621"/>
        </patternFill>
      </fill>
      <border diagonalUp="0" diagonalDown="0" outline="0">
        <left/>
        <right/>
        <top/>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9" tint="0.599993896298104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dxf>
    <dxf>
      <fill>
        <patternFill patternType="solid">
          <fgColor indexed="64"/>
          <bgColor theme="0" tint="-0.14999847407452621"/>
        </patternFill>
      </fill>
      <alignment horizontal="center" vertical="center" textRotation="0" wrapText="0" indent="0" justifyLastLine="0" shrinkToFit="0" readingOrder="0"/>
    </dxf>
    <dxf>
      <fill>
        <patternFill patternType="solid">
          <fgColor indexed="64"/>
          <bgColor theme="0"/>
        </patternFill>
      </fill>
    </dxf>
    <dxf>
      <numFmt numFmtId="166" formatCode="0.0"/>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dxf>
    <dxf>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1"/>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1"/>
        <color rgb="FFFF0000"/>
        <name val="Calibri"/>
        <family val="2"/>
        <charset val="238"/>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dxf>
    <dxf>
      <fill>
        <patternFill patternType="solid">
          <fgColor indexed="64"/>
          <bgColor theme="0" tint="-0.14999847407452621"/>
        </patternFill>
      </fill>
      <alignment horizontal="center" vertical="center" textRotation="0" wrapText="0" indent="0" justifyLastLine="0" shrinkToFit="0" readingOrder="0"/>
    </dxf>
    <dxf>
      <border outline="0">
        <top style="thin">
          <color indexed="64"/>
        </top>
      </border>
    </dxf>
    <dxf>
      <alignment horizontal="center" vertical="center" textRotation="0" indent="0" justifyLastLine="0" shrinkToFit="0" readingOrder="0"/>
    </dxf>
    <dxf>
      <border outline="0">
        <left style="thin">
          <color indexed="64"/>
        </left>
        <right style="thin">
          <color indexed="64"/>
        </right>
        <bottom style="thin">
          <color indexed="64"/>
        </bottom>
      </border>
    </dxf>
    <dxf>
      <border outline="0">
        <bottom style="thin">
          <color indexed="64"/>
        </bottom>
      </border>
    </dxf>
    <dxf>
      <font>
        <b/>
        <i val="0"/>
        <strike val="0"/>
        <condense val="0"/>
        <extend val="0"/>
        <outline val="0"/>
        <shadow val="0"/>
        <u val="none"/>
        <vertAlign val="baseline"/>
        <sz val="10"/>
        <color auto="1"/>
        <name val="Calibri"/>
        <family val="2"/>
        <charset val="238"/>
        <scheme val="minor"/>
      </font>
      <numFmt numFmtId="164" formatCode="_-* #,##0\ _K_č_-;\-* #,##0\ _K_č_-;_-* &quot;-&quot;\ _K_č_-;_-@_-"/>
      <fill>
        <patternFill patternType="solid">
          <fgColor indexed="64"/>
          <bgColor rgb="FF9999FF"/>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6" formatCode="0.0"/>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1"/>
        <color auto="1"/>
        <name val="Calibri"/>
        <family val="2"/>
        <charset val="23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charset val="238"/>
        <scheme val="none"/>
      </font>
      <numFmt numFmtId="165" formatCode="#,##0.00\ &quot;Kč&quo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dxf>
    <dxf>
      <numFmt numFmtId="0" formatCode="General"/>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dxf>
    <dxf>
      <numFmt numFmtId="0" formatCode="General"/>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dxf>
    <dxf>
      <numFmt numFmtId="0" formatCode="General"/>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dxf>
    <dxf>
      <numFmt numFmtId="0" formatCode="General"/>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dxf>
    <dxf>
      <numFmt numFmtId="0" formatCode="General"/>
    </dxf>
    <dxf>
      <font>
        <b val="0"/>
        <i val="0"/>
        <strike val="0"/>
        <condense val="0"/>
        <extend val="0"/>
        <outline val="0"/>
        <shadow val="0"/>
        <u val="none"/>
        <vertAlign val="baseline"/>
        <sz val="11"/>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charset val="238"/>
        <scheme val="minor"/>
      </font>
      <numFmt numFmtId="0" formatCode="General"/>
      <fill>
        <patternFill patternType="solid">
          <fgColor indexed="64"/>
          <bgColor theme="9" tint="0.5999938962981048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dxf>
    <dxf>
      <numFmt numFmtId="0" formatCode="General"/>
    </dxf>
    <dxf>
      <fill>
        <patternFill patternType="solid">
          <fgColor indexed="64"/>
          <bgColor theme="0" tint="-0.14999847407452621"/>
        </patternFill>
      </fill>
      <alignment horizontal="center" vertical="center" textRotation="0" wrapText="0" indent="0" justifyLastLine="0" shrinkToFit="0" readingOrder="0"/>
    </dxf>
    <dxf>
      <numFmt numFmtId="0" formatCode="General"/>
      <fill>
        <patternFill patternType="solid">
          <fgColor indexed="64"/>
          <bgColor theme="0"/>
        </patternFill>
      </fill>
    </dxf>
    <dxf>
      <border outline="0">
        <top style="thin">
          <color indexed="64"/>
        </top>
      </border>
    </dxf>
    <dxf>
      <numFmt numFmtId="0" formatCode="General"/>
      <alignment horizontal="center" vertical="center" textRotation="0" indent="0" justifyLastLine="0" shrinkToFit="0" readingOrder="0"/>
    </dxf>
    <dxf>
      <border outline="0">
        <left style="thin">
          <color indexed="64"/>
        </left>
        <right style="thin">
          <color indexed="64"/>
        </right>
        <bottom style="thin">
          <color indexed="64"/>
        </bottom>
      </border>
    </dxf>
    <dxf>
      <numFmt numFmtId="0" formatCode="General"/>
    </dxf>
    <dxf>
      <border outline="0">
        <bottom style="thin">
          <color indexed="64"/>
        </bottom>
      </border>
    </dxf>
    <dxf>
      <font>
        <b/>
        <i val="0"/>
        <strike val="0"/>
        <condense val="0"/>
        <extend val="0"/>
        <outline val="0"/>
        <shadow val="0"/>
        <u val="none"/>
        <vertAlign val="baseline"/>
        <sz val="10"/>
        <color auto="1"/>
        <name val="Calibri"/>
        <family val="2"/>
        <charset val="238"/>
        <scheme val="minor"/>
      </font>
      <numFmt numFmtId="0" formatCode="General"/>
      <fill>
        <patternFill patternType="solid">
          <fgColor indexed="64"/>
          <bgColor rgb="FF9999FF"/>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bottom style="thin">
          <color indexed="64"/>
        </bottom>
      </border>
    </dxf>
    <dxf>
      <border outline="0">
        <bottom style="thin">
          <color indexed="64"/>
        </bottom>
      </border>
    </dxf>
    <dxf>
      <font>
        <b/>
        <i val="0"/>
        <strike val="0"/>
        <condense val="0"/>
        <extend val="0"/>
        <outline val="0"/>
        <shadow val="0"/>
        <u val="none"/>
        <vertAlign val="baseline"/>
        <sz val="10"/>
        <color auto="1"/>
        <name val="Calibri"/>
        <family val="2"/>
        <charset val="238"/>
        <scheme val="minor"/>
      </font>
      <numFmt numFmtId="164" formatCode="_-* #,##0\ _K_č_-;\-* #,##0\ _K_č_-;_-* &quot;-&quot;\ _K_č_-;_-@_-"/>
      <fill>
        <patternFill patternType="solid">
          <fgColor indexed="64"/>
          <bgColor rgb="FF9999F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1266825</xdr:colOff>
      <xdr:row>7</xdr:row>
      <xdr:rowOff>1066800</xdr:rowOff>
    </xdr:from>
    <xdr:to>
      <xdr:col>3</xdr:col>
      <xdr:colOff>2476500</xdr:colOff>
      <xdr:row>7</xdr:row>
      <xdr:rowOff>2867025</xdr:rowOff>
    </xdr:to>
    <xdr:pic>
      <xdr:nvPicPr>
        <xdr:cNvPr id="3" name="Obrázek 2">
          <a:extLst>
            <a:ext uri="{FF2B5EF4-FFF2-40B4-BE49-F238E27FC236}">
              <a16:creationId xmlns:a16="http://schemas.microsoft.com/office/drawing/2014/main" id="{401D9241-CE9F-4312-8921-290460303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6200" y="3228975"/>
          <a:ext cx="1209675" cy="180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742950</xdr:colOff>
      <xdr:row>16</xdr:row>
      <xdr:rowOff>381000</xdr:rowOff>
    </xdr:from>
    <xdr:to>
      <xdr:col>3</xdr:col>
      <xdr:colOff>1924050</xdr:colOff>
      <xdr:row>16</xdr:row>
      <xdr:rowOff>2326873</xdr:rowOff>
    </xdr:to>
    <xdr:pic>
      <xdr:nvPicPr>
        <xdr:cNvPr id="5" name="Obrázek 4">
          <a:extLst>
            <a:ext uri="{FF2B5EF4-FFF2-40B4-BE49-F238E27FC236}">
              <a16:creationId xmlns:a16="http://schemas.microsoft.com/office/drawing/2014/main" id="{48978F94-BE0B-4F8D-A890-6B1D52D229EB}"/>
            </a:ext>
          </a:extLst>
        </xdr:cNvPr>
        <xdr:cNvPicPr>
          <a:picLocks noChangeAspect="1"/>
        </xdr:cNvPicPr>
      </xdr:nvPicPr>
      <xdr:blipFill>
        <a:blip xmlns:r="http://schemas.openxmlformats.org/officeDocument/2006/relationships" r:embed="rId2"/>
        <a:stretch>
          <a:fillRect/>
        </a:stretch>
      </xdr:blipFill>
      <xdr:spPr>
        <a:xfrm>
          <a:off x="7172325" y="7534275"/>
          <a:ext cx="1181100" cy="1945873"/>
        </a:xfrm>
        <a:prstGeom prst="rect">
          <a:avLst/>
        </a:prstGeom>
      </xdr:spPr>
    </xdr:pic>
    <xdr:clientData/>
  </xdr:twoCellAnchor>
  <xdr:twoCellAnchor editAs="oneCell">
    <xdr:from>
      <xdr:col>3</xdr:col>
      <xdr:colOff>1323975</xdr:colOff>
      <xdr:row>25</xdr:row>
      <xdr:rowOff>733425</xdr:rowOff>
    </xdr:from>
    <xdr:to>
      <xdr:col>3</xdr:col>
      <xdr:colOff>2381118</xdr:colOff>
      <xdr:row>25</xdr:row>
      <xdr:rowOff>2409615</xdr:rowOff>
    </xdr:to>
    <xdr:pic>
      <xdr:nvPicPr>
        <xdr:cNvPr id="7" name="Obrázek 6">
          <a:extLst>
            <a:ext uri="{FF2B5EF4-FFF2-40B4-BE49-F238E27FC236}">
              <a16:creationId xmlns:a16="http://schemas.microsoft.com/office/drawing/2014/main" id="{8DE5F4B0-A050-886A-64D0-EEA6856E230C}"/>
            </a:ext>
          </a:extLst>
        </xdr:cNvPr>
        <xdr:cNvPicPr>
          <a:picLocks noChangeAspect="1"/>
        </xdr:cNvPicPr>
      </xdr:nvPicPr>
      <xdr:blipFill>
        <a:blip xmlns:r="http://schemas.openxmlformats.org/officeDocument/2006/relationships" r:embed="rId3"/>
        <a:stretch>
          <a:fillRect/>
        </a:stretch>
      </xdr:blipFill>
      <xdr:spPr>
        <a:xfrm>
          <a:off x="7753350" y="12573000"/>
          <a:ext cx="1057143" cy="167619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CAD714-2C69-4DB0-BF65-E9B512078473}" name="Tabulka134" displayName="Tabulka134" ref="A7:K14" totalsRowCount="1" headerRowDxfId="59" headerRowBorderDxfId="58" tableBorderDxfId="57" totalsRowBorderDxfId="56">
  <autoFilter ref="A7:K13" xr:uid="{ABCAD714-2C69-4DB0-BF65-E9B5120784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6109F46-0D32-4BC1-8B1B-8BC4CD9F20D4}" name="Číslo položky" totalsRowLabel="Celkem" dataDxfId="13" totalsRowDxfId="12"/>
    <tableColumn id="2" xr3:uid="{A5E60419-741A-4BD1-8D9D-490DF3A25B78}" name="Položka - Popis položky - předmětu plnění " totalsRowDxfId="11"/>
    <tableColumn id="3" xr3:uid="{A1211AD7-F8D4-4964-9696-49ED35D9200A}" name="Technické parametry (specifikace) nábytku, rozměry a další údaje" dataDxfId="10" totalsRowDxfId="9"/>
    <tableColumn id="4" xr3:uid="{0B233454-E544-4C48-8264-63745C3B1EA2}" name="Ilustrační obrázek ( vzhled nabízené židle nemusí přesně odpovídat ilustřračnímu obrázku)" totalsRowDxfId="8"/>
    <tableColumn id="5" xr3:uid="{D27C74A5-36CC-4ED2-BB9C-65DBE7FF31F4}" name="Katalogové číslo nabízeného zboží (VYPLNÍ ÚČASTNÍK)" totalsRowDxfId="7"/>
    <tableColumn id="6" xr3:uid="{E5596129-FB55-4BD3-9A73-3C9AD8488927}" name="   Počet ks celkem" totalsRowDxfId="6"/>
    <tableColumn id="7" xr3:uid="{A0D75946-EBF1-4AE6-B05B-83C00DE70392}" name="Měrná jednotka" totalsRowDxfId="5"/>
    <tableColumn id="8" xr3:uid="{71BF47FE-21B2-42ED-A9ED-CF57B6699A07}" name="Cena za jednotku bez DPH v Kč - závazná jednotková cena bez DPH (VYPLNÍ ÚČASTNÍK) " totalsRowDxfId="4"/>
    <tableColumn id="10" xr3:uid="{E92813D8-0B93-413D-AAF6-F15A46B5E7FC}" name="Celkem bez DPH" totalsRowFunction="sum" dataDxfId="3" totalsRowDxfId="2"/>
    <tableColumn id="11" xr3:uid="{190D678F-F891-470B-85BD-79D1D81B2753}" name="Vepište ANO, pokud židle splňuje kvalitativní požadavek nebo vepište NE, pokud židle nesplňuje kvalitativní požadavek (VYPLNÍ ÚČASTNÍK)" totalsRowFunction="custom" totalsRowDxfId="1">
      <totalsRowFormula>COUNTIF(J9:J12,"ANO")*5</totalsRowFormula>
    </tableColumn>
    <tableColumn id="12" xr3:uid="{94C8D67D-7693-4298-A2F4-2477DDDA6B32}" name="Vepište počet a druhy nabízených barev (VYPLNÍ ÚČASTNÍK)" totalsRowFunction="custom" totalsRowDxfId="0">
      <totalsRowFormula>SUBTOTAL(109,Tabulka134[Vepište počet a druhy nabízených barev (VYPLNÍ ÚČASTNÍK)])*0.5</totalsRow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A40CC7-1AEE-4404-84A3-98D9DDBF0632}" name="Tabulka1343" displayName="Tabulka1343" ref="A16:K23" totalsRowCount="1" headerRowDxfId="55" dataDxfId="53" totalsRowDxfId="51" headerRowBorderDxfId="54" tableBorderDxfId="52" totalsRowBorderDxfId="50">
  <autoFilter ref="A16:K22" xr:uid="{8CA40CC7-1AEE-4404-84A3-98D9DDBF06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7F095A0-29F4-4C9D-9E75-5B51EB88BD93}" name="Číslo položky" totalsRowLabel="Celkem" dataDxfId="49" totalsRowDxfId="48"/>
    <tableColumn id="2" xr3:uid="{79C92879-DCEB-45E7-A77D-6E54A5223BDC}" name="Položka - Popis položky - předmětu plnění " dataDxfId="47" totalsRowDxfId="46"/>
    <tableColumn id="3" xr3:uid="{045194BC-8C94-489F-93BC-51B9B8ED803B}" name="Technické parametry (specifikace) nábytku, rozměry a další údaje" dataDxfId="45" totalsRowDxfId="44"/>
    <tableColumn id="4" xr3:uid="{F6E563F1-DBD5-4017-95AD-1B9570457577}" name="Ilustrační obrázek ( vzhled nabízené židle nemusí přesně odpovídat ilustřračnímu obrázku)" dataDxfId="43" totalsRowDxfId="42"/>
    <tableColumn id="5" xr3:uid="{08D73F87-6D94-43D6-AA59-5D9DAA9511E8}" name="Katalogové číslo nabízeného zboží (VYPLNÍ ÚČASTNÍK)" dataDxfId="41" totalsRowDxfId="40"/>
    <tableColumn id="6" xr3:uid="{E421000C-919D-450D-87A0-9D77225109BF}" name="   Počet ks celkem" dataDxfId="39" totalsRowDxfId="38"/>
    <tableColumn id="7" xr3:uid="{8B0CB30B-C0FC-4106-945D-CF5CA58A7011}" name="Měrná jednotka" dataDxfId="37" totalsRowDxfId="36"/>
    <tableColumn id="8" xr3:uid="{318C0D87-55C6-4B68-AB3C-1F31269B3E5B}" name="Cena za jednotku bez DPH v Kč - závazná jednotková cena bez DPH (VYPLNÍ ÚČASTNÍK) " dataDxfId="35" totalsRowDxfId="34"/>
    <tableColumn id="10" xr3:uid="{0E005644-6697-4DE3-8605-BC19FE2DE518}" name="Celkem bez DPH" totalsRowFunction="sum" dataDxfId="33" totalsRowDxfId="32">
      <calculatedColumnFormula>+Tabulka1343[[#This Row],[   Počet ks celkem]]*Tabulka1343[[#This Row],[Cena za jednotku bez DPH v Kč - závazná jednotková cena bez DPH (VYPLNÍ ÚČASTNÍK) ]]</calculatedColumnFormula>
    </tableColumn>
    <tableColumn id="11" xr3:uid="{752216E9-CDE8-4809-AEC1-708729945C9F}" name="Vepište ANO, pokud židle splňuje kvalitativní požadavek nebo vepište NE, pokud židle nesplňuje kvalitativní požadavek (VYPLNÍ ÚČASTNÍK)" totalsRowFunction="custom" totalsRowDxfId="31">
      <totalsRowFormula>COUNTIF(J18:J21,"ano")*5</totalsRowFormula>
    </tableColumn>
    <tableColumn id="12" xr3:uid="{339E31EB-7165-4726-BE4D-65F97D27367A}" name="Vepište počet a druhy nabízených barev (VYPLNÍ ÚČASTNÍK)" totalsRowFunction="custom" totalsRowDxfId="30">
      <totalsRowFormula>SUBTOTAL(109,Tabulka1343[Vepište počet a druhy nabízených barev (VYPLNÍ ÚČASTNÍK)])*0.5</totalsRow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AEB12C-E570-42BB-9FE7-21EAE3111E7D}" name="Tabulka1344" displayName="Tabulka1344" ref="A25:K32" totalsRowCount="1" headerRowDxfId="29" totalsRowDxfId="26" headerRowBorderDxfId="28" tableBorderDxfId="27" totalsRowBorderDxfId="25">
  <autoFilter ref="A25:K31" xr:uid="{59AEB12C-E570-42BB-9FE7-21EAE3111E7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827ECE2-C5F8-4BE8-B314-180C82452E14}" name="Číslo položky" totalsRowLabel="Celkem" totalsRowDxfId="24"/>
    <tableColumn id="2" xr3:uid="{FA5BE6B7-929E-420D-8C43-2CCD02812A98}" name="Položka - Popis položky - předmětu plnění " totalsRowDxfId="23"/>
    <tableColumn id="3" xr3:uid="{D0B49033-C0CC-4CBA-B5AE-611301EC129D}" name="Technické parametry (specifikace) nábytku, rozměry a další údaje" totalsRowDxfId="22"/>
    <tableColumn id="4" xr3:uid="{24ECBD52-BFA8-41C6-9382-B92D3DD1F3C0}" name="Ilustrační obrázek ( vzhled nabízené židle nemusí přesně odpovídat ilustřračnímu obrázku)" totalsRowDxfId="21"/>
    <tableColumn id="5" xr3:uid="{F400A4E9-C21D-489F-A7E7-9274B891C1CD}" name="Katalogové číslo nabízeného zboží (VYPLNÍ ÚČASTNÍK)" totalsRowDxfId="20"/>
    <tableColumn id="6" xr3:uid="{55845BC6-BCB7-40C6-94D2-4B597195E934}" name="   Počet ks celkem" totalsRowDxfId="19"/>
    <tableColumn id="7" xr3:uid="{011EBC0A-D7FE-4F50-92DB-22E3ACA32AA6}" name="Měrná jednotka" totalsRowDxfId="18"/>
    <tableColumn id="8" xr3:uid="{E7653AD7-D3F0-4EDA-8F0F-1BBE563253B8}" name="Cena za jednotku bez DPH v Kč - závazná jednotková cena bez DPH (VYPLNÍ ÚČASTNÍK) " totalsRowDxfId="17"/>
    <tableColumn id="10" xr3:uid="{7F084530-EE22-49BB-AF9C-C95016725F5D}" name="Celkem bez DPH" totalsRowFunction="sum" totalsRowDxfId="16"/>
    <tableColumn id="11" xr3:uid="{6C78EFE6-CC75-47DF-BD91-12B3413BC021}" name="Vepište ANO, pokud židle splňuje kvalitativní požadavek nebo vepište NE, pokud židle nesplňuje kvalitativní požadavek (VYPLNÍ ÚČASTNÍK)" totalsRowFunction="custom" totalsRowDxfId="15">
      <totalsRowFormula>COUNTIF(J27:J30,"ano")*5</totalsRowFormula>
    </tableColumn>
    <tableColumn id="12" xr3:uid="{A5D9071F-EF6F-4044-9165-C8EEE86CB9BD}" name="Vepište počet a druhy nabízených barev (VYPLNÍ ÚČASTNÍK)" totalsRowFunction="custom" totalsRowDxfId="14">
      <totalsRowFormula>SUBTOTAL(109,Tabulka1344[Vepište počet a druhy nabízených barev (VYPLNÍ ÚČASTNÍK)])*0.5</totalsRowFormula>
    </tableColumn>
  </tableColumns>
  <tableStyleInfo showFirstColumn="0" showLastColumn="0" showRowStripes="0"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35FC7-74FF-4B98-B1E8-20D29919722A}">
  <sheetPr>
    <pageSetUpPr fitToPage="1"/>
  </sheetPr>
  <dimension ref="A1:P40"/>
  <sheetViews>
    <sheetView showGridLines="0" tabSelected="1" zoomScale="73" zoomScaleNormal="73" zoomScaleSheetLayoutView="73" workbookViewId="0">
      <selection activeCell="H5" sqref="H5"/>
    </sheetView>
  </sheetViews>
  <sheetFormatPr defaultRowHeight="15" x14ac:dyDescent="0.25"/>
  <cols>
    <col min="1" max="1" width="10" customWidth="1"/>
    <col min="2" max="2" width="25.140625" customWidth="1"/>
    <col min="3" max="3" width="61.28515625" customWidth="1"/>
    <col min="4" max="4" width="49.85546875" customWidth="1"/>
    <col min="5" max="5" width="17.28515625" customWidth="1"/>
    <col min="8" max="8" width="38.140625" customWidth="1"/>
    <col min="9" max="9" width="16.85546875" customWidth="1"/>
    <col min="10" max="10" width="25" customWidth="1"/>
    <col min="11" max="11" width="47.5703125" customWidth="1"/>
    <col min="12" max="12" width="11.85546875" customWidth="1"/>
  </cols>
  <sheetData>
    <row r="1" spans="1:16" x14ac:dyDescent="0.25">
      <c r="D1" s="25"/>
    </row>
    <row r="2" spans="1:16" ht="18.75" x14ac:dyDescent="0.3">
      <c r="A2" s="26"/>
      <c r="B2" s="126" t="s">
        <v>21</v>
      </c>
      <c r="C2" s="126"/>
      <c r="D2" s="126"/>
      <c r="E2" s="126"/>
      <c r="F2" s="126"/>
      <c r="G2" s="126"/>
      <c r="H2" s="126"/>
      <c r="I2" s="126"/>
      <c r="J2" s="126"/>
      <c r="K2" s="126"/>
      <c r="L2" s="126"/>
      <c r="O2" s="28"/>
      <c r="P2" s="27"/>
    </row>
    <row r="3" spans="1:16" ht="18.75" x14ac:dyDescent="0.3">
      <c r="A3" s="29"/>
      <c r="B3" s="30" t="s">
        <v>12</v>
      </c>
      <c r="C3" s="31"/>
      <c r="D3" s="31"/>
      <c r="E3" s="32" t="s">
        <v>22</v>
      </c>
      <c r="F3" s="32"/>
      <c r="G3" s="67"/>
      <c r="H3" s="32"/>
      <c r="I3" s="32"/>
      <c r="J3" s="32"/>
      <c r="K3" s="32"/>
      <c r="L3" s="32"/>
      <c r="O3" s="33"/>
      <c r="P3" s="34"/>
    </row>
    <row r="4" spans="1:16" ht="31.5" customHeight="1" x14ac:dyDescent="0.25">
      <c r="A4" s="29"/>
      <c r="B4" s="123" t="s">
        <v>13</v>
      </c>
      <c r="C4" s="123"/>
      <c r="D4" s="123"/>
      <c r="E4" s="123"/>
      <c r="F4" s="123"/>
      <c r="G4" s="123"/>
      <c r="H4" s="123"/>
      <c r="I4" s="123"/>
      <c r="J4" s="123"/>
      <c r="K4" s="123"/>
      <c r="L4" s="123"/>
      <c r="M4" s="40"/>
      <c r="N4" s="40"/>
      <c r="O4" s="40"/>
      <c r="P4" s="40"/>
    </row>
    <row r="5" spans="1:16" ht="18.75" x14ac:dyDescent="0.3">
      <c r="A5" s="29"/>
      <c r="B5" s="35" t="s">
        <v>14</v>
      </c>
      <c r="C5" s="35"/>
      <c r="D5" s="35"/>
      <c r="E5" s="36"/>
      <c r="F5" s="37"/>
      <c r="G5" s="38"/>
      <c r="H5" s="38"/>
      <c r="I5" s="39"/>
      <c r="J5" s="39"/>
      <c r="K5" s="38"/>
      <c r="O5" s="33"/>
      <c r="P5" s="34"/>
    </row>
    <row r="7" spans="1:16" ht="80.25" x14ac:dyDescent="0.25">
      <c r="A7" s="21" t="s">
        <v>0</v>
      </c>
      <c r="B7" s="23" t="s">
        <v>1</v>
      </c>
      <c r="C7" s="23" t="s">
        <v>31</v>
      </c>
      <c r="D7" s="22" t="s">
        <v>27</v>
      </c>
      <c r="E7" s="3" t="s">
        <v>2</v>
      </c>
      <c r="F7" s="4" t="s">
        <v>15</v>
      </c>
      <c r="G7" s="4" t="s">
        <v>3</v>
      </c>
      <c r="H7" s="5" t="s">
        <v>4</v>
      </c>
      <c r="I7" s="6" t="s">
        <v>16</v>
      </c>
      <c r="J7" s="45" t="s">
        <v>38</v>
      </c>
      <c r="K7" s="45" t="s">
        <v>41</v>
      </c>
    </row>
    <row r="8" spans="1:16" ht="279.60000000000002" customHeight="1" x14ac:dyDescent="0.25">
      <c r="A8" s="7">
        <v>1</v>
      </c>
      <c r="B8" s="8" t="s">
        <v>10</v>
      </c>
      <c r="C8" s="24" t="s">
        <v>25</v>
      </c>
      <c r="D8" s="85"/>
      <c r="E8" s="120"/>
      <c r="F8" s="100">
        <v>2</v>
      </c>
      <c r="G8" s="101" t="s">
        <v>6</v>
      </c>
      <c r="H8" s="113">
        <v>0</v>
      </c>
      <c r="I8" s="114">
        <f>+H8*F8</f>
        <v>0</v>
      </c>
      <c r="J8" s="109"/>
      <c r="K8" s="118" t="s">
        <v>36</v>
      </c>
    </row>
    <row r="9" spans="1:16" ht="24.95" customHeight="1" x14ac:dyDescent="0.25">
      <c r="A9" s="7"/>
      <c r="B9" s="8"/>
      <c r="C9" s="73" t="s">
        <v>23</v>
      </c>
      <c r="D9" s="95"/>
      <c r="E9" s="96"/>
      <c r="F9" s="97"/>
      <c r="G9" s="98"/>
      <c r="H9" s="99"/>
      <c r="I9" s="84"/>
      <c r="J9" s="76" t="s">
        <v>30</v>
      </c>
      <c r="K9" s="110"/>
    </row>
    <row r="10" spans="1:16" ht="24.95" customHeight="1" x14ac:dyDescent="0.25">
      <c r="A10" s="7"/>
      <c r="B10" s="8"/>
      <c r="C10" s="73" t="s">
        <v>24</v>
      </c>
      <c r="D10" s="102"/>
      <c r="E10" s="103"/>
      <c r="F10" s="104"/>
      <c r="G10" s="105"/>
      <c r="H10" s="106"/>
      <c r="I10" s="91"/>
      <c r="J10" s="76" t="s">
        <v>30</v>
      </c>
      <c r="K10" s="110"/>
    </row>
    <row r="11" spans="1:16" ht="24.95" customHeight="1" x14ac:dyDescent="0.25">
      <c r="A11" s="13"/>
      <c r="B11" s="8"/>
      <c r="C11" s="73" t="s">
        <v>26</v>
      </c>
      <c r="D11" s="92"/>
      <c r="E11" s="93"/>
      <c r="F11" s="80"/>
      <c r="G11" s="81"/>
      <c r="H11" s="94"/>
      <c r="I11" s="91"/>
      <c r="J11" s="76" t="s">
        <v>30</v>
      </c>
      <c r="K11" s="111"/>
    </row>
    <row r="12" spans="1:16" ht="24.95" customHeight="1" x14ac:dyDescent="0.25">
      <c r="A12" s="16"/>
      <c r="B12" s="17"/>
      <c r="C12" s="73" t="s">
        <v>7</v>
      </c>
      <c r="D12" s="86"/>
      <c r="E12" s="87"/>
      <c r="F12" s="88"/>
      <c r="G12" s="89"/>
      <c r="H12" s="90"/>
      <c r="I12" s="91"/>
      <c r="J12" s="107" t="s">
        <v>30</v>
      </c>
      <c r="K12" s="112"/>
    </row>
    <row r="13" spans="1:16" ht="24.95" customHeight="1" x14ac:dyDescent="0.25">
      <c r="A13" s="13"/>
      <c r="B13" s="72"/>
      <c r="C13" s="73" t="s">
        <v>8</v>
      </c>
      <c r="D13" s="78"/>
      <c r="E13" s="79"/>
      <c r="F13" s="80"/>
      <c r="G13" s="81"/>
      <c r="H13" s="82"/>
      <c r="I13" s="83"/>
      <c r="J13" s="77"/>
      <c r="K13" s="108" t="s">
        <v>35</v>
      </c>
    </row>
    <row r="14" spans="1:16" ht="24.95" customHeight="1" x14ac:dyDescent="0.25">
      <c r="A14" s="63" t="s">
        <v>9</v>
      </c>
      <c r="B14" s="18"/>
      <c r="C14" s="19"/>
      <c r="D14" s="74"/>
      <c r="E14" s="74"/>
      <c r="F14" s="74"/>
      <c r="G14" s="74"/>
      <c r="H14" s="74"/>
      <c r="I14" s="115">
        <f>SUBTOTAL(109,Tabulka134[Celkem bez DPH])</f>
        <v>0</v>
      </c>
      <c r="J14" s="75">
        <f>COUNTIF(J9:J12,"ANO")*5</f>
        <v>0</v>
      </c>
      <c r="K14" s="52">
        <f>SUBTOTAL(109,Tabulka134[Vepište počet a druhy nabízených barev (VYPLNÍ ÚČASTNÍK)])*0.5</f>
        <v>0</v>
      </c>
      <c r="L14" s="64"/>
    </row>
    <row r="15" spans="1:16" ht="40.15" customHeight="1" x14ac:dyDescent="0.25"/>
    <row r="16" spans="1:16" ht="100.15" customHeight="1" x14ac:dyDescent="0.25">
      <c r="A16" s="21" t="s">
        <v>0</v>
      </c>
      <c r="B16" s="23" t="s">
        <v>1</v>
      </c>
      <c r="C16" s="23" t="s">
        <v>31</v>
      </c>
      <c r="D16" s="22" t="s">
        <v>27</v>
      </c>
      <c r="E16" s="3" t="s">
        <v>2</v>
      </c>
      <c r="F16" s="44" t="s">
        <v>15</v>
      </c>
      <c r="G16" s="44" t="s">
        <v>3</v>
      </c>
      <c r="H16" s="44" t="s">
        <v>4</v>
      </c>
      <c r="I16" s="45" t="s">
        <v>16</v>
      </c>
      <c r="J16" s="45" t="s">
        <v>39</v>
      </c>
      <c r="K16" s="45" t="s">
        <v>41</v>
      </c>
    </row>
    <row r="17" spans="1:11" ht="249.6" customHeight="1" x14ac:dyDescent="0.25">
      <c r="A17" s="7">
        <v>2</v>
      </c>
      <c r="B17" s="8" t="s">
        <v>11</v>
      </c>
      <c r="C17" s="24" t="s">
        <v>32</v>
      </c>
      <c r="D17" s="20"/>
      <c r="E17" s="120"/>
      <c r="F17" s="10">
        <v>2</v>
      </c>
      <c r="G17" s="11" t="s">
        <v>6</v>
      </c>
      <c r="H17" s="119">
        <v>0</v>
      </c>
      <c r="I17" s="15">
        <f>+Tabulka1343[[#This Row],[   Počet ks celkem]]*Tabulka1343[[#This Row],[Cena za jednotku bez DPH v Kč - závazná jednotková cena bez DPH (VYPLNÍ ÚČASTNÍK) ]]</f>
        <v>0</v>
      </c>
      <c r="J17" s="46"/>
      <c r="K17" s="118" t="s">
        <v>36</v>
      </c>
    </row>
    <row r="18" spans="1:11" ht="24.95" customHeight="1" x14ac:dyDescent="0.25">
      <c r="A18" s="13"/>
      <c r="B18" s="8"/>
      <c r="C18" s="14" t="s">
        <v>23</v>
      </c>
      <c r="D18" s="95"/>
      <c r="E18" s="96"/>
      <c r="F18" s="97"/>
      <c r="G18" s="98"/>
      <c r="H18" s="99"/>
      <c r="I18" s="84"/>
      <c r="J18" s="47" t="s">
        <v>30</v>
      </c>
      <c r="K18" s="48"/>
    </row>
    <row r="19" spans="1:11" ht="24.95" customHeight="1" x14ac:dyDescent="0.25">
      <c r="A19" s="59"/>
      <c r="B19" s="60"/>
      <c r="C19" s="14" t="s">
        <v>24</v>
      </c>
      <c r="D19" s="102"/>
      <c r="E19" s="103"/>
      <c r="F19" s="104"/>
      <c r="G19" s="105"/>
      <c r="H19" s="106"/>
      <c r="I19" s="91"/>
      <c r="J19" s="61" t="s">
        <v>30</v>
      </c>
      <c r="K19" s="62"/>
    </row>
    <row r="20" spans="1:11" ht="24.95" customHeight="1" x14ac:dyDescent="0.25">
      <c r="A20" s="59"/>
      <c r="B20" s="60"/>
      <c r="C20" s="14" t="s">
        <v>26</v>
      </c>
      <c r="D20" s="92"/>
      <c r="E20" s="93"/>
      <c r="F20" s="80"/>
      <c r="G20" s="81"/>
      <c r="H20" s="94"/>
      <c r="I20" s="91"/>
      <c r="J20" s="61" t="s">
        <v>30</v>
      </c>
      <c r="K20" s="62"/>
    </row>
    <row r="21" spans="1:11" ht="24.95" customHeight="1" x14ac:dyDescent="0.25">
      <c r="A21" s="16"/>
      <c r="B21" s="17"/>
      <c r="C21" s="14" t="s">
        <v>7</v>
      </c>
      <c r="D21" s="86"/>
      <c r="E21" s="87"/>
      <c r="F21" s="88"/>
      <c r="G21" s="89"/>
      <c r="H21" s="90"/>
      <c r="I21" s="91"/>
      <c r="J21" s="47" t="s">
        <v>30</v>
      </c>
      <c r="K21" s="48"/>
    </row>
    <row r="22" spans="1:11" ht="24.95" customHeight="1" x14ac:dyDescent="0.25">
      <c r="A22" s="13"/>
      <c r="B22" s="72"/>
      <c r="C22" s="14" t="s">
        <v>8</v>
      </c>
      <c r="D22" s="78"/>
      <c r="E22" s="79"/>
      <c r="F22" s="80"/>
      <c r="G22" s="81"/>
      <c r="H22" s="82"/>
      <c r="I22" s="83"/>
      <c r="J22" s="77"/>
      <c r="K22" s="49" t="s">
        <v>35</v>
      </c>
    </row>
    <row r="23" spans="1:11" ht="24.95" customHeight="1" x14ac:dyDescent="0.25">
      <c r="A23" s="63" t="s">
        <v>9</v>
      </c>
      <c r="B23" s="63"/>
      <c r="C23" s="65"/>
      <c r="D23" s="51"/>
      <c r="E23" s="51"/>
      <c r="F23" s="51"/>
      <c r="G23" s="51"/>
      <c r="H23" s="51"/>
      <c r="I23" s="50">
        <f>SUBTOTAL(109,Tabulka1343[Celkem bez DPH])</f>
        <v>0</v>
      </c>
      <c r="J23" s="51">
        <f>COUNTIF(J18:J21,"ano")*5</f>
        <v>0</v>
      </c>
      <c r="K23" s="52">
        <f>SUBTOTAL(109,Tabulka1343[Vepište počet a druhy nabízených barev (VYPLNÍ ÚČASTNÍK)])*0.5</f>
        <v>0</v>
      </c>
    </row>
    <row r="24" spans="1:11" ht="24.95" customHeight="1" x14ac:dyDescent="0.25"/>
    <row r="25" spans="1:11" ht="93" customHeight="1" x14ac:dyDescent="0.25">
      <c r="A25" s="1" t="s">
        <v>0</v>
      </c>
      <c r="B25" s="2" t="s">
        <v>1</v>
      </c>
      <c r="C25" s="2" t="s">
        <v>31</v>
      </c>
      <c r="D25" s="3" t="s">
        <v>27</v>
      </c>
      <c r="E25" s="3" t="s">
        <v>2</v>
      </c>
      <c r="F25" s="4" t="s">
        <v>15</v>
      </c>
      <c r="G25" s="4" t="s">
        <v>3</v>
      </c>
      <c r="H25" s="5" t="s">
        <v>4</v>
      </c>
      <c r="I25" s="45" t="s">
        <v>16</v>
      </c>
      <c r="J25" s="45" t="s">
        <v>40</v>
      </c>
      <c r="K25" s="45" t="s">
        <v>41</v>
      </c>
    </row>
    <row r="26" spans="1:11" ht="291.60000000000002" customHeight="1" x14ac:dyDescent="0.25">
      <c r="A26" s="7">
        <v>3</v>
      </c>
      <c r="B26" s="8" t="s">
        <v>5</v>
      </c>
      <c r="C26" s="24" t="s">
        <v>33</v>
      </c>
      <c r="D26" s="9"/>
      <c r="E26" s="120"/>
      <c r="F26" s="10">
        <v>2</v>
      </c>
      <c r="G26" s="11" t="s">
        <v>6</v>
      </c>
      <c r="H26" s="119">
        <v>0</v>
      </c>
      <c r="I26" s="15">
        <f>+H26*F26</f>
        <v>0</v>
      </c>
      <c r="J26" s="12"/>
      <c r="K26" s="118" t="s">
        <v>36</v>
      </c>
    </row>
    <row r="27" spans="1:11" ht="24.95" customHeight="1" x14ac:dyDescent="0.25">
      <c r="A27" s="13"/>
      <c r="B27" s="8"/>
      <c r="C27" s="14" t="s">
        <v>23</v>
      </c>
      <c r="D27" s="95"/>
      <c r="E27" s="96"/>
      <c r="F27" s="97"/>
      <c r="G27" s="98"/>
      <c r="H27" s="99"/>
      <c r="I27" s="84"/>
      <c r="J27" s="42" t="s">
        <v>30</v>
      </c>
      <c r="K27" s="15"/>
    </row>
    <row r="28" spans="1:11" ht="24.95" customHeight="1" x14ac:dyDescent="0.25">
      <c r="A28" s="13"/>
      <c r="B28" s="8"/>
      <c r="C28" s="14" t="s">
        <v>24</v>
      </c>
      <c r="D28" s="102"/>
      <c r="E28" s="103"/>
      <c r="F28" s="104"/>
      <c r="G28" s="105"/>
      <c r="H28" s="106"/>
      <c r="I28" s="91"/>
      <c r="J28" s="42" t="s">
        <v>30</v>
      </c>
      <c r="K28" s="15"/>
    </row>
    <row r="29" spans="1:11" ht="24.95" customHeight="1" x14ac:dyDescent="0.25">
      <c r="A29" s="13"/>
      <c r="B29" s="8"/>
      <c r="C29" s="14" t="s">
        <v>26</v>
      </c>
      <c r="D29" s="92"/>
      <c r="E29" s="93"/>
      <c r="F29" s="80"/>
      <c r="G29" s="81"/>
      <c r="H29" s="94"/>
      <c r="I29" s="91"/>
      <c r="J29" s="42" t="s">
        <v>30</v>
      </c>
      <c r="K29" s="15"/>
    </row>
    <row r="30" spans="1:11" ht="24.95" customHeight="1" x14ac:dyDescent="0.25">
      <c r="A30" s="16"/>
      <c r="B30" s="17"/>
      <c r="C30" s="14" t="s">
        <v>7</v>
      </c>
      <c r="D30" s="86"/>
      <c r="E30" s="87"/>
      <c r="F30" s="88"/>
      <c r="G30" s="89"/>
      <c r="H30" s="90"/>
      <c r="I30" s="91"/>
      <c r="J30" s="42" t="s">
        <v>30</v>
      </c>
      <c r="K30" s="15"/>
    </row>
    <row r="31" spans="1:11" ht="24.95" customHeight="1" x14ac:dyDescent="0.25">
      <c r="A31" s="13"/>
      <c r="B31" s="72"/>
      <c r="C31" s="14" t="s">
        <v>8</v>
      </c>
      <c r="D31" s="78"/>
      <c r="E31" s="79"/>
      <c r="F31" s="80"/>
      <c r="G31" s="81"/>
      <c r="H31" s="82"/>
      <c r="I31" s="83"/>
      <c r="J31" s="77"/>
      <c r="K31" s="43" t="s">
        <v>35</v>
      </c>
    </row>
    <row r="32" spans="1:11" s="64" customFormat="1" ht="24.95" customHeight="1" thickBot="1" x14ac:dyDescent="0.3">
      <c r="A32" s="63" t="s">
        <v>9</v>
      </c>
      <c r="B32" s="63"/>
      <c r="C32" s="65"/>
      <c r="D32" s="66"/>
      <c r="E32" s="51"/>
      <c r="F32" s="51"/>
      <c r="G32" s="51"/>
      <c r="H32" s="51"/>
      <c r="I32" s="41">
        <f>SUBTOTAL(109,Tabulka1344[Celkem bez DPH])</f>
        <v>0</v>
      </c>
      <c r="J32" s="58">
        <f>COUNTIF(J27:J30,"ano")*5</f>
        <v>0</v>
      </c>
      <c r="K32" s="52">
        <f>SUBTOTAL(109,Tabulka1344[Vepište počet a druhy nabízených barev (VYPLNÍ ÚČASTNÍK)])*0.5</f>
        <v>0</v>
      </c>
    </row>
    <row r="33" spans="3:11" ht="58.5" customHeight="1" thickBot="1" x14ac:dyDescent="0.3">
      <c r="C33" s="53" t="s">
        <v>20</v>
      </c>
      <c r="D33" s="68" t="s">
        <v>28</v>
      </c>
      <c r="E33" s="54"/>
      <c r="F33" s="54"/>
      <c r="G33" s="54"/>
      <c r="H33" s="54"/>
      <c r="I33" s="54"/>
      <c r="J33" s="54"/>
      <c r="K33" s="55"/>
    </row>
    <row r="34" spans="3:11" ht="42.6" customHeight="1" thickBot="1" x14ac:dyDescent="0.3">
      <c r="D34" s="69" t="s">
        <v>29</v>
      </c>
      <c r="E34" s="56"/>
      <c r="F34" s="56"/>
      <c r="G34" s="56"/>
      <c r="H34" s="56"/>
      <c r="I34" s="56"/>
      <c r="J34" s="56"/>
      <c r="K34" s="57"/>
    </row>
    <row r="36" spans="3:11" s="70" customFormat="1" ht="24.95" customHeight="1" x14ac:dyDescent="0.3">
      <c r="H36" s="117" t="s">
        <v>17</v>
      </c>
      <c r="I36" s="127">
        <f>+Tabulka1344[[#Totals],[Celkem bez DPH]]+Tabulka1343[[#Totals],[Celkem bez DPH]]+Tabulka134[[#Totals],[Celkem bez DPH]]</f>
        <v>0</v>
      </c>
      <c r="J36" s="127"/>
    </row>
    <row r="37" spans="3:11" s="70" customFormat="1" ht="24.95" customHeight="1" x14ac:dyDescent="0.3">
      <c r="H37" s="116" t="s">
        <v>37</v>
      </c>
      <c r="I37" s="128">
        <v>0</v>
      </c>
      <c r="J37" s="128"/>
    </row>
    <row r="38" spans="3:11" s="70" customFormat="1" ht="24.95" customHeight="1" x14ac:dyDescent="0.3">
      <c r="H38" s="71" t="s">
        <v>19</v>
      </c>
      <c r="I38" s="124">
        <f>+I36*I37</f>
        <v>0</v>
      </c>
      <c r="J38" s="125"/>
    </row>
    <row r="39" spans="3:11" s="70" customFormat="1" ht="24.95" customHeight="1" x14ac:dyDescent="0.3">
      <c r="H39" s="117" t="s">
        <v>18</v>
      </c>
      <c r="I39" s="121">
        <f>+I36*I37+I36</f>
        <v>0</v>
      </c>
      <c r="J39" s="121"/>
    </row>
    <row r="40" spans="3:11" ht="38.450000000000003" hidden="1" customHeight="1" x14ac:dyDescent="0.25">
      <c r="H40" s="117" t="s">
        <v>34</v>
      </c>
      <c r="I40" s="122">
        <f>+Tabulka134[[#Totals],[Vepište ANO, pokud židle splňuje kvalitativní požadavek nebo vepište NE, pokud židle nesplňuje kvalitativní požadavek (VYPLNÍ ÚČASTNÍK)]]+Tabulka134[[#Totals],[Vepište počet a druhy nabízených barev (VYPLNÍ ÚČASTNÍK)]]+Tabulka1343[[#Totals],[Vepište ANO, pokud židle splňuje kvalitativní požadavek nebo vepište NE, pokud židle nesplňuje kvalitativní požadavek (VYPLNÍ ÚČASTNÍK)]]+Tabulka1343[[#Totals],[Vepište počet a druhy nabízených barev (VYPLNÍ ÚČASTNÍK)]]+Tabulka1344[[#Totals],[Vepište ANO, pokud židle splňuje kvalitativní požadavek nebo vepište NE, pokud židle nesplňuje kvalitativní požadavek (VYPLNÍ ÚČASTNÍK)]]+Tabulka1344[[#Totals],[Vepište počet a druhy nabízených barev (VYPLNÍ ÚČASTNÍK)]]</f>
        <v>0</v>
      </c>
      <c r="J40" s="122"/>
    </row>
  </sheetData>
  <sheetProtection algorithmName="SHA-512" hashValue="/7x9+fy5/IE5FXf4wAURhlunj8Xw5Ruv0VuDqSM41fbTAAck0oYgYhYa19Kho7h/lDN8RaDIuueNHhIRmnbtGw==" saltValue="Mp181VDJPLoOL6W8jNLXqQ==" spinCount="100000" sheet="1" objects="1" scenarios="1"/>
  <protectedRanges>
    <protectedRange sqref="K8 K17 K26" name="Oblast5"/>
    <protectedRange sqref="I37" name="Oblast3"/>
    <protectedRange sqref="K13 J18:J21 K22 K31 J27:J30 J9:J12" name="Oblast2"/>
    <protectedRange sqref="H8:H10 H17:H19 H26:H28" name="Oblast1"/>
    <protectedRange sqref="E8:E10 E17:E19 E26:E28" name="Oblast4"/>
  </protectedRanges>
  <mergeCells count="7">
    <mergeCell ref="I39:J39"/>
    <mergeCell ref="I40:J40"/>
    <mergeCell ref="B4:L4"/>
    <mergeCell ref="I38:J38"/>
    <mergeCell ref="B2:L2"/>
    <mergeCell ref="I36:J36"/>
    <mergeCell ref="I37:J37"/>
  </mergeCells>
  <conditionalFormatting sqref="J27:J30 J18:J21 J9:J12">
    <cfRule type="containsText" dxfId="61" priority="5" operator="containsText" text="ano">
      <formula>NOT(ISERROR(SEARCH("ano",J9)))</formula>
    </cfRule>
    <cfRule type="containsText" dxfId="60" priority="6" operator="containsText" text="NE">
      <formula>NOT(ISERROR(SEARCH("NE",J9)))</formula>
    </cfRule>
  </conditionalFormatting>
  <pageMargins left="0.7" right="0.7" top="0.78740157499999996" bottom="0.78740157499999996" header="0.3" footer="0.3"/>
  <pageSetup paperSize="9" scale="27" orientation="portrait" r:id="rId1"/>
  <rowBreaks count="1" manualBreakCount="1">
    <brk id="21" max="11" man="1"/>
  </rowBreaks>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Výzva č.27 Nábytek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Slováková</dc:creator>
  <cp:lastModifiedBy>Daniela Slováková</cp:lastModifiedBy>
  <cp:lastPrinted>2024-11-12T16:38:56Z</cp:lastPrinted>
  <dcterms:created xsi:type="dcterms:W3CDTF">2024-11-06T07:31:05Z</dcterms:created>
  <dcterms:modified xsi:type="dcterms:W3CDTF">2024-11-13T10:56:01Z</dcterms:modified>
</cp:coreProperties>
</file>