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9 Výzva VZ v DNS CH 29_2025 vesela nikodymova milAN UPRAVENA SPECIFIKACE PRIPRAVENO!!!!\01_K_odeslání\"/>
    </mc:Choice>
  </mc:AlternateContent>
  <xr:revisionPtr revIDLastSave="0" documentId="13_ncr:1_{A2619673-CE70-4238-B49E-936A2F411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M9" i="1"/>
  <c r="N9" i="1" s="1"/>
  <c r="O9" i="1"/>
  <c r="P9" i="1"/>
  <c r="M10" i="1"/>
  <c r="N10" i="1"/>
  <c r="O10" i="1"/>
  <c r="P10" i="1"/>
  <c r="Q10" i="1" s="1"/>
  <c r="M11" i="1"/>
  <c r="P11" i="1" s="1"/>
  <c r="O11" i="1"/>
  <c r="M12" i="1"/>
  <c r="P12" i="1" s="1"/>
  <c r="Q12" i="1" s="1"/>
  <c r="O12" i="1"/>
  <c r="M13" i="1"/>
  <c r="N13" i="1"/>
  <c r="O13" i="1"/>
  <c r="P13" i="1"/>
  <c r="M14" i="1"/>
  <c r="P14" i="1" s="1"/>
  <c r="O14" i="1"/>
  <c r="I14" i="1"/>
  <c r="I13" i="1"/>
  <c r="I12" i="1"/>
  <c r="I11" i="1"/>
  <c r="I10" i="1"/>
  <c r="I9" i="1"/>
  <c r="I8" i="1"/>
  <c r="M8" i="1"/>
  <c r="N8" i="1" s="1"/>
  <c r="Q11" i="1" l="1"/>
  <c r="N12" i="1"/>
  <c r="Q14" i="1"/>
  <c r="N14" i="1"/>
  <c r="Q13" i="1"/>
  <c r="N11" i="1"/>
  <c r="Q9" i="1"/>
  <c r="P8" i="1"/>
  <c r="Q8" i="1" s="1"/>
  <c r="O15" i="1" l="1"/>
  <c r="P15" i="1" l="1"/>
  <c r="Q15" i="1"/>
</calcChain>
</file>

<file path=xl/sharedStrings.xml><?xml version="1.0" encoding="utf-8"?>
<sst xmlns="http://schemas.openxmlformats.org/spreadsheetml/2006/main" count="140" uniqueCount="93">
  <si>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</si>
  <si>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</si>
  <si>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</si>
  <si>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</si>
  <si>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</si>
  <si>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</si>
  <si>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</si>
  <si>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</si>
  <si>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</si>
  <si>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</si>
  <si>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</si>
  <si>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</si>
  <si>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</si>
  <si>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</si>
  <si>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</si>
  <si>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</si>
  <si>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</si>
  <si>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</si>
  <si>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</si>
  <si>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</si>
  <si>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</si>
  <si>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</si>
  <si>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</si>
  <si>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</si>
  <si>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</si>
  <si>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</si>
  <si>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</si>
  <si>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</si>
  <si>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</si>
  <si>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</si>
  <si>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</si>
  <si>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</si>
  <si>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</si>
  <si>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</si>
  <si>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</si>
  <si>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</si>
  <si>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</si>
  <si>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</si>
  <si>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</si>
  <si>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</si>
  <si>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FBS</t>
  </si>
  <si>
    <t>Fetální bovinní sérum (FBS) jako doplněk růstových médií, původ z USA, sterilně filtrováno, neobsahuje mykoplazmata, nízký obsah endotoxinů (&lt;10 EU/ml), roztok 500 ml, vhodné pro použití v buněčných kulturách.</t>
  </si>
  <si>
    <t>PBS</t>
  </si>
  <si>
    <t>Fosfátový pufrovaný solný roztok (PBS), 1X roztok, 500 ml, sterilní, pH 7,4, ultračistý, bez vápníku a hořčíku, neobsahuje DNázu, RNázu ani proteázy, vhodný pro použití v buněčných kulturách.</t>
  </si>
  <si>
    <t>Sterilní voda pro buněčné kultury</t>
  </si>
  <si>
    <t>Sterilní, 500 ml roztok, bez pyrogenů a endotoxinů, vhodný pro použití v buněčných kulturách.</t>
  </si>
  <si>
    <t>Penicilin-streptomycinový roztok 100X</t>
  </si>
  <si>
    <t>Sterilní, vhodný pro použití v buněčných kulturách, 100X roztok, 100 ml, nízká úroveň endotoxinů (&lt;0,1 EU/ml).</t>
  </si>
  <si>
    <t>DMEM:F12 - Dulbeccova modifikovaného Eagleova média (DMEM) a Nutriční směsi F-12 Ham (F12) v poměru 1:1.</t>
  </si>
  <si>
    <t>Směs 1:1 Dulbeccova modifikovaného Eagleova média (DMEM) a nutriční směsi F-12 Ham, vhodná pro použití v buněčných kulturách, sterilně filtrována, obsahuje L-glutamin, pyruvát sodný a hydrogenuhličitan sodný, kapalný roztok 500 ml, s fenolovou červení.</t>
  </si>
  <si>
    <t>Vhodné pro použití v buněčných kulturách, obsahuje L-glutamin a hydrogenuhličitan sodný, kapalný roztok 500 ml, sterilně filtrováno, s fenolovou červení.</t>
  </si>
  <si>
    <t>EMEM</t>
  </si>
  <si>
    <t>Minimum Essential Medium Eagle, vhodné pro použití v buněčných kulturách, obsahuje Earleovy soli, L-glutamin a hydrogenuhličitan sodný, kapalný roztok 500 ml, sterilně filtrováno.</t>
  </si>
  <si>
    <t>max 500ml</t>
  </si>
  <si>
    <t>max 100ml</t>
  </si>
  <si>
    <t>1 ml</t>
  </si>
  <si>
    <r>
      <t>Příloha č. 1 Výzvy č. 29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</si>
  <si>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131 BIOCEV</t>
  </si>
  <si>
    <t>156 - MŠMT- NPO</t>
  </si>
  <si>
    <t>235001-2 Jakubek LX22NPO5102</t>
  </si>
  <si>
    <t>NE</t>
  </si>
  <si>
    <t>VWR, Merck, iBiotech (je nám to jedno)</t>
  </si>
  <si>
    <t>min. 3 měsíce</t>
  </si>
  <si>
    <t>doc. Jakubek</t>
  </si>
  <si>
    <t>Nikodymová</t>
  </si>
  <si>
    <t>132 BIOCEV</t>
  </si>
  <si>
    <t>157 - MŠMT- NPO</t>
  </si>
  <si>
    <t>235001-2 Jakubek LX22NPO5103</t>
  </si>
  <si>
    <t>PO</t>
  </si>
  <si>
    <t>133 BIOCEV</t>
  </si>
  <si>
    <t>158 - MŠMT- NPO</t>
  </si>
  <si>
    <t>235001-2 Jakubek LX22NPO5104</t>
  </si>
  <si>
    <t>ÚT</t>
  </si>
  <si>
    <t>134 BIOCEV</t>
  </si>
  <si>
    <t>159 - MŠMT- NPO</t>
  </si>
  <si>
    <t>235001-2 Jakubek LX22NPO5105</t>
  </si>
  <si>
    <t>ST</t>
  </si>
  <si>
    <t>135 BIOCEV</t>
  </si>
  <si>
    <t>160 - MŠMT- NPO</t>
  </si>
  <si>
    <t>235001-2 Jakubek LX22NPO5106</t>
  </si>
  <si>
    <t>ČT</t>
  </si>
  <si>
    <t>136 BIOCEV</t>
  </si>
  <si>
    <t>161 - MŠMT- NPO</t>
  </si>
  <si>
    <t>235001-2 Jakubek LX22NPO5107</t>
  </si>
  <si>
    <t>PÁ</t>
  </si>
  <si>
    <t>137 BIOCEV</t>
  </si>
  <si>
    <t>162 - MŠMT- NPO</t>
  </si>
  <si>
    <t>235001-2 Jakubek LX22NPO5108</t>
  </si>
  <si>
    <t>SO</t>
  </si>
  <si>
    <t>BIOCEV 1. lékařské fakulty, Průmyslová 595, Vestec</t>
  </si>
  <si>
    <t>LX22NPO5102</t>
  </si>
  <si>
    <t xml:space="preserve">* 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</t>
  </si>
  <si>
    <t>Ham's F12 ™ *  - nutriční médium běžně používané pro kultivaci různých typů buněk, zejména epiteliálních buněk a hybridomů.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</si>
</sst>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left" vertical="center" wrapText="1"/>
    </xf>
    <xf numFmtId="0" fontId="24" fillId="10" borderId="18" xfId="0" applyFont="1" applyFill="1" applyBorder="1" applyAlignment="1">
      <alignment vertical="center" wrapText="1"/>
    </xf>
    <xf numFmtId="0" fontId="20" fillId="0" borderId="18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24" fillId="10" borderId="18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topLeftCell="D7" zoomScale="70" zoomScaleNormal="70" zoomScaleSheetLayoutView="79" workbookViewId="0">
      <selection activeCell="G11" sqref="G11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44.44140625" style="18" customWidth="1"/>
    <col min="4" max="4" width="26.88671875" style="18" customWidth="1"/>
    <col min="5" max="5" width="22.88671875" style="18" hidden="1" customWidth="1"/>
    <col min="6" max="6" width="33.33203125" style="24" customWidth="1"/>
    <col min="7" max="7" width="27.5546875" style="18" customWidth="1"/>
    <col min="8" max="8" width="40.33203125" style="25" hidden="1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17.44140625" style="18" customWidth="1"/>
    <col min="16" max="16" width="15.5546875" style="18" customWidth="1"/>
    <col min="17" max="17" width="17.44140625" style="18" customWidth="1"/>
    <col min="18" max="18" width="22" style="18" customWidth="1"/>
    <col min="19" max="20" width="27.88671875" style="18" customWidth="1"/>
    <col min="21" max="21" width="14.109375" style="18" hidden="1" customWidth="1"/>
    <col min="22" max="22" width="11.6640625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11.5546875" style="19" hidden="1" customWidth="1"/>
    <col min="30" max="30" width="18.88671875" style="19" customWidth="1"/>
    <col min="31" max="32" width="0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 ht="18.75" customHeight="1" x14ac:dyDescent="0.35">
      <c r="A1" s="17"/>
      <c r="B1" s="85" t="s">
        <v>56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32" ht="18.75" customHeight="1" x14ac:dyDescent="0.35">
      <c r="A2" s="17"/>
      <c r="B2" s="85" t="s">
        <v>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32" x14ac:dyDescent="0.35">
      <c r="A3" s="20"/>
      <c r="B3" s="86" t="s">
        <v>0</v>
      </c>
      <c r="C3" s="86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5">
      <c r="A4" s="20"/>
      <c r="B4" s="84" t="s"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32" ht="18" customHeight="1" x14ac:dyDescent="0.35">
      <c r="A5" s="20"/>
      <c r="B5" s="84" t="s">
        <v>36</v>
      </c>
      <c r="C5" s="84"/>
      <c r="D5" s="84"/>
      <c r="E5" s="84"/>
      <c r="F5" s="84"/>
      <c r="G5" s="84"/>
      <c r="H5" s="84"/>
      <c r="L5" s="1"/>
      <c r="M5" s="2"/>
      <c r="N5" s="2"/>
    </row>
    <row r="6" spans="1:32" ht="24.75" customHeight="1" thickBot="1" x14ac:dyDescent="0.4">
      <c r="A6" s="17"/>
      <c r="B6" s="83" t="s">
        <v>2</v>
      </c>
      <c r="C6" s="83"/>
      <c r="D6" s="23"/>
      <c r="E6" s="23"/>
      <c r="G6" s="25"/>
      <c r="I6" s="23"/>
      <c r="J6" s="23"/>
      <c r="M6" s="23"/>
      <c r="R6" s="79" t="s">
        <v>26</v>
      </c>
      <c r="S6" s="80"/>
      <c r="T6" s="81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73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70.1" customHeight="1" x14ac:dyDescent="0.3">
      <c r="A8" s="10">
        <v>1</v>
      </c>
      <c r="B8" s="28" t="s">
        <v>40</v>
      </c>
      <c r="C8" s="29" t="s">
        <v>41</v>
      </c>
      <c r="D8" s="29" t="s">
        <v>53</v>
      </c>
      <c r="E8" s="69"/>
      <c r="F8" s="67"/>
      <c r="G8" s="31"/>
      <c r="H8" s="32"/>
      <c r="I8" s="33">
        <f>5*500</f>
        <v>2500</v>
      </c>
      <c r="J8" s="34" t="s">
        <v>55</v>
      </c>
      <c r="K8" s="68">
        <v>0</v>
      </c>
      <c r="L8" s="71">
        <v>0</v>
      </c>
      <c r="M8" s="35">
        <f>+Tabulka1[[#This Row],[Cena za jednotku bez DPH v Kč - závazná jednotková cena bez DPH (DOPLNÍ ÚČASTNÍK) ]]*Tabulka1[[#This Row],[Sazba DPH v %                                  (DOPLNÍ ÚČASTNÍK)]]</f>
        <v>0</v>
      </c>
      <c r="N8" s="36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7">
        <f>+Tabulka1[[#This Row],[Cena DPH za měrnou jednotku v Kč]]*Tabulka1[[#This Row],[Počet měrných jednotek]]</f>
        <v>0</v>
      </c>
      <c r="Q8" s="35">
        <f>+Tabulka1[[#This Row],[Celková cena bez DPH v Kč (pro účely hodnocení)  ]]+Tabulka1[[#This Row],[Celková cena DPH v Kč]]</f>
        <v>0</v>
      </c>
      <c r="R8" s="38"/>
      <c r="S8" s="39"/>
      <c r="T8" s="40"/>
      <c r="U8" s="41" t="s">
        <v>57</v>
      </c>
      <c r="V8" s="42" t="s">
        <v>58</v>
      </c>
      <c r="W8" s="43" t="s">
        <v>59</v>
      </c>
      <c r="X8" s="77" t="s">
        <v>90</v>
      </c>
      <c r="Y8" s="44" t="s">
        <v>60</v>
      </c>
      <c r="Z8" s="45" t="s">
        <v>61</v>
      </c>
      <c r="AA8" s="46"/>
      <c r="AB8" s="47" t="s">
        <v>62</v>
      </c>
      <c r="AC8" s="74"/>
      <c r="AD8" s="75" t="s">
        <v>89</v>
      </c>
      <c r="AE8" s="76" t="s">
        <v>63</v>
      </c>
      <c r="AF8" s="48" t="s">
        <v>64</v>
      </c>
    </row>
    <row r="9" spans="1:32" s="17" customFormat="1" ht="170.1" customHeight="1" x14ac:dyDescent="0.3">
      <c r="A9" s="10">
        <v>2</v>
      </c>
      <c r="B9" s="28" t="s">
        <v>42</v>
      </c>
      <c r="C9" s="29" t="s">
        <v>43</v>
      </c>
      <c r="D9" s="29" t="s">
        <v>53</v>
      </c>
      <c r="E9" s="69"/>
      <c r="F9" s="30"/>
      <c r="G9" s="31"/>
      <c r="H9" s="32"/>
      <c r="I9" s="33">
        <f>10*500</f>
        <v>5000</v>
      </c>
      <c r="J9" s="34" t="s">
        <v>55</v>
      </c>
      <c r="K9" s="68">
        <v>0</v>
      </c>
      <c r="L9" s="71">
        <v>0</v>
      </c>
      <c r="M9" s="35">
        <f>+Tabulka1[[#This Row],[Cena za jednotku bez DPH v Kč - závazná jednotková cena bez DPH (DOPLNÍ ÚČASTNÍK) ]]*Tabulka1[[#This Row],[Sazba DPH v %                                  (DOPLNÍ ÚČASTNÍK)]]</f>
        <v>0</v>
      </c>
      <c r="N9" s="36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7">
        <f>+Tabulka1[[#This Row],[Cena DPH za měrnou jednotku v Kč]]*Tabulka1[[#This Row],[Počet měrných jednotek]]</f>
        <v>0</v>
      </c>
      <c r="Q9" s="35">
        <f>+Tabulka1[[#This Row],[Celková cena bez DPH v Kč (pro účely hodnocení)  ]]+Tabulka1[[#This Row],[Celková cena DPH v Kč]]</f>
        <v>0</v>
      </c>
      <c r="R9" s="38"/>
      <c r="S9" s="39"/>
      <c r="T9" s="40"/>
      <c r="U9" s="41" t="s">
        <v>65</v>
      </c>
      <c r="V9" s="42" t="s">
        <v>66</v>
      </c>
      <c r="W9" s="43" t="s">
        <v>67</v>
      </c>
      <c r="X9" s="77" t="s">
        <v>90</v>
      </c>
      <c r="Y9" s="44" t="s">
        <v>68</v>
      </c>
      <c r="Z9" s="45" t="s">
        <v>61</v>
      </c>
      <c r="AA9" s="46"/>
      <c r="AB9" s="47" t="s">
        <v>62</v>
      </c>
      <c r="AC9" s="74"/>
      <c r="AD9" s="75" t="s">
        <v>89</v>
      </c>
      <c r="AE9" s="76" t="s">
        <v>63</v>
      </c>
      <c r="AF9" s="48" t="s">
        <v>64</v>
      </c>
    </row>
    <row r="10" spans="1:32" s="17" customFormat="1" ht="170.1" customHeight="1" x14ac:dyDescent="0.3">
      <c r="A10" s="10">
        <v>3</v>
      </c>
      <c r="B10" s="28" t="s">
        <v>44</v>
      </c>
      <c r="C10" s="29" t="s">
        <v>45</v>
      </c>
      <c r="D10" s="29" t="s">
        <v>53</v>
      </c>
      <c r="E10" s="69"/>
      <c r="F10" s="50"/>
      <c r="G10" s="31"/>
      <c r="H10" s="32"/>
      <c r="I10" s="33">
        <f>5*500</f>
        <v>2500</v>
      </c>
      <c r="J10" s="34" t="s">
        <v>55</v>
      </c>
      <c r="K10" s="68">
        <v>0</v>
      </c>
      <c r="L10" s="71">
        <v>0</v>
      </c>
      <c r="M10" s="35">
        <f>+Tabulka1[[#This Row],[Cena za jednotku bez DPH v Kč - závazná jednotková cena bez DPH (DOPLNÍ ÚČASTNÍK) ]]*Tabulka1[[#This Row],[Sazba DPH v %                                  (DOPLNÍ ÚČASTNÍK)]]</f>
        <v>0</v>
      </c>
      <c r="N10" s="36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7">
        <f>+Tabulka1[[#This Row],[Cena DPH za měrnou jednotku v Kč]]*Tabulka1[[#This Row],[Počet měrných jednotek]]</f>
        <v>0</v>
      </c>
      <c r="Q10" s="35">
        <f>+Tabulka1[[#This Row],[Celková cena bez DPH v Kč (pro účely hodnocení)  ]]+Tabulka1[[#This Row],[Celková cena DPH v Kč]]</f>
        <v>0</v>
      </c>
      <c r="R10" s="38"/>
      <c r="S10" s="39"/>
      <c r="T10" s="40"/>
      <c r="U10" s="41" t="s">
        <v>69</v>
      </c>
      <c r="V10" s="42" t="s">
        <v>70</v>
      </c>
      <c r="W10" s="43" t="s">
        <v>71</v>
      </c>
      <c r="X10" s="77" t="s">
        <v>90</v>
      </c>
      <c r="Y10" s="44" t="s">
        <v>72</v>
      </c>
      <c r="Z10" s="45" t="s">
        <v>61</v>
      </c>
      <c r="AA10" s="46"/>
      <c r="AB10" s="47" t="s">
        <v>62</v>
      </c>
      <c r="AC10" s="74"/>
      <c r="AD10" s="75" t="s">
        <v>89</v>
      </c>
      <c r="AE10" s="76" t="s">
        <v>63</v>
      </c>
      <c r="AF10" s="48" t="s">
        <v>64</v>
      </c>
    </row>
    <row r="11" spans="1:32" s="17" customFormat="1" ht="195" customHeight="1" x14ac:dyDescent="0.3">
      <c r="A11" s="10">
        <v>4</v>
      </c>
      <c r="B11" s="28" t="s">
        <v>46</v>
      </c>
      <c r="C11" s="29" t="s">
        <v>47</v>
      </c>
      <c r="D11" s="29" t="s">
        <v>54</v>
      </c>
      <c r="E11" s="69"/>
      <c r="F11" s="50"/>
      <c r="G11" s="31"/>
      <c r="H11" s="32"/>
      <c r="I11" s="33">
        <f>10*100</f>
        <v>1000</v>
      </c>
      <c r="J11" s="34" t="s">
        <v>55</v>
      </c>
      <c r="K11" s="68">
        <v>0</v>
      </c>
      <c r="L11" s="71">
        <v>0</v>
      </c>
      <c r="M11" s="35">
        <f>+Tabulka1[[#This Row],[Cena za jednotku bez DPH v Kč - závazná jednotková cena bez DPH (DOPLNÍ ÚČASTNÍK) ]]*Tabulka1[[#This Row],[Sazba DPH v %                                  (DOPLNÍ ÚČASTNÍK)]]</f>
        <v>0</v>
      </c>
      <c r="N11" s="36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7">
        <f>+Tabulka1[[#This Row],[Cena DPH za měrnou jednotku v Kč]]*Tabulka1[[#This Row],[Počet měrných jednotek]]</f>
        <v>0</v>
      </c>
      <c r="Q11" s="35">
        <f>+Tabulka1[[#This Row],[Celková cena bez DPH v Kč (pro účely hodnocení)  ]]+Tabulka1[[#This Row],[Celková cena DPH v Kč]]</f>
        <v>0</v>
      </c>
      <c r="R11" s="38"/>
      <c r="S11" s="39"/>
      <c r="T11" s="40"/>
      <c r="U11" s="41" t="s">
        <v>73</v>
      </c>
      <c r="V11" s="42" t="s">
        <v>74</v>
      </c>
      <c r="W11" s="43" t="s">
        <v>75</v>
      </c>
      <c r="X11" s="77" t="s">
        <v>90</v>
      </c>
      <c r="Y11" s="44" t="s">
        <v>76</v>
      </c>
      <c r="Z11" s="45" t="s">
        <v>61</v>
      </c>
      <c r="AA11" s="46"/>
      <c r="AB11" s="47" t="s">
        <v>62</v>
      </c>
      <c r="AC11" s="74"/>
      <c r="AD11" s="75" t="s">
        <v>89</v>
      </c>
      <c r="AE11" s="76" t="s">
        <v>63</v>
      </c>
      <c r="AF11" s="48" t="s">
        <v>64</v>
      </c>
    </row>
    <row r="12" spans="1:32" s="17" customFormat="1" ht="193.5" customHeight="1" x14ac:dyDescent="0.3">
      <c r="A12" s="10">
        <v>5</v>
      </c>
      <c r="B12" s="28" t="s">
        <v>48</v>
      </c>
      <c r="C12" s="29" t="s">
        <v>49</v>
      </c>
      <c r="D12" s="29" t="s">
        <v>53</v>
      </c>
      <c r="E12" s="69"/>
      <c r="F12" s="30"/>
      <c r="G12" s="31"/>
      <c r="H12" s="32"/>
      <c r="I12" s="33">
        <f>6*500</f>
        <v>3000</v>
      </c>
      <c r="J12" s="34" t="s">
        <v>55</v>
      </c>
      <c r="K12" s="68">
        <v>0</v>
      </c>
      <c r="L12" s="71">
        <v>0</v>
      </c>
      <c r="M12" s="35">
        <f>+Tabulka1[[#This Row],[Cena za jednotku bez DPH v Kč - závazná jednotková cena bez DPH (DOPLNÍ ÚČASTNÍK) ]]*Tabulka1[[#This Row],[Sazba DPH v %                                  (DOPLNÍ ÚČASTNÍK)]]</f>
        <v>0</v>
      </c>
      <c r="N12" s="36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7">
        <f>+Tabulka1[[#This Row],[Cena DPH za měrnou jednotku v Kč]]*Tabulka1[[#This Row],[Počet měrných jednotek]]</f>
        <v>0</v>
      </c>
      <c r="Q12" s="35">
        <f>+Tabulka1[[#This Row],[Celková cena bez DPH v Kč (pro účely hodnocení)  ]]+Tabulka1[[#This Row],[Celková cena DPH v Kč]]</f>
        <v>0</v>
      </c>
      <c r="R12" s="38"/>
      <c r="S12" s="39"/>
      <c r="T12" s="40"/>
      <c r="U12" s="41" t="s">
        <v>77</v>
      </c>
      <c r="V12" s="42" t="s">
        <v>78</v>
      </c>
      <c r="W12" s="43" t="s">
        <v>79</v>
      </c>
      <c r="X12" s="77" t="s">
        <v>90</v>
      </c>
      <c r="Y12" s="44" t="s">
        <v>80</v>
      </c>
      <c r="Z12" s="45" t="s">
        <v>61</v>
      </c>
      <c r="AA12" s="46"/>
      <c r="AB12" s="47" t="s">
        <v>62</v>
      </c>
      <c r="AC12" s="74"/>
      <c r="AD12" s="75" t="s">
        <v>89</v>
      </c>
      <c r="AE12" s="76" t="s">
        <v>63</v>
      </c>
      <c r="AF12" s="48" t="s">
        <v>64</v>
      </c>
    </row>
    <row r="13" spans="1:32" s="17" customFormat="1" ht="135.75" customHeight="1" x14ac:dyDescent="0.3">
      <c r="A13" s="10">
        <v>6</v>
      </c>
      <c r="B13" s="51" t="s">
        <v>92</v>
      </c>
      <c r="C13" s="52" t="s">
        <v>50</v>
      </c>
      <c r="D13" s="72" t="s">
        <v>53</v>
      </c>
      <c r="E13" s="70"/>
      <c r="F13" s="53"/>
      <c r="G13" s="32"/>
      <c r="H13" s="32"/>
      <c r="I13" s="49">
        <f>6*500</f>
        <v>3000</v>
      </c>
      <c r="J13" s="49" t="s">
        <v>55</v>
      </c>
      <c r="K13" s="68">
        <v>0</v>
      </c>
      <c r="L13" s="71">
        <v>0</v>
      </c>
      <c r="M13" s="35">
        <f>+Tabulka1[[#This Row],[Cena za jednotku bez DPH v Kč - závazná jednotková cena bez DPH (DOPLNÍ ÚČASTNÍK) ]]*Tabulka1[[#This Row],[Sazba DPH v %                                  (DOPLNÍ ÚČASTNÍK)]]</f>
        <v>0</v>
      </c>
      <c r="N13" s="36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7">
        <f>+Tabulka1[[#This Row],[Cena DPH za měrnou jednotku v Kč]]*Tabulka1[[#This Row],[Počet měrných jednotek]]</f>
        <v>0</v>
      </c>
      <c r="Q13" s="35">
        <f>+Tabulka1[[#This Row],[Celková cena bez DPH v Kč (pro účely hodnocení)  ]]+Tabulka1[[#This Row],[Celková cena DPH v Kč]]</f>
        <v>0</v>
      </c>
      <c r="R13" s="38"/>
      <c r="S13" s="39"/>
      <c r="T13" s="40"/>
      <c r="U13" s="41" t="s">
        <v>81</v>
      </c>
      <c r="V13" s="42" t="s">
        <v>82</v>
      </c>
      <c r="W13" s="43" t="s">
        <v>83</v>
      </c>
      <c r="X13" s="77" t="s">
        <v>90</v>
      </c>
      <c r="Y13" s="44" t="s">
        <v>84</v>
      </c>
      <c r="Z13" s="45" t="s">
        <v>61</v>
      </c>
      <c r="AA13" s="46"/>
      <c r="AB13" s="47" t="s">
        <v>62</v>
      </c>
      <c r="AC13" s="74"/>
      <c r="AD13" s="75" t="s">
        <v>89</v>
      </c>
      <c r="AE13" s="76" t="s">
        <v>63</v>
      </c>
      <c r="AF13" s="48" t="s">
        <v>64</v>
      </c>
    </row>
    <row r="14" spans="1:32" ht="128.25" customHeight="1" thickBot="1" x14ac:dyDescent="0.4">
      <c r="A14" s="10">
        <v>7</v>
      </c>
      <c r="B14" s="51" t="s">
        <v>51</v>
      </c>
      <c r="C14" s="52" t="s">
        <v>52</v>
      </c>
      <c r="D14" s="72" t="s">
        <v>53</v>
      </c>
      <c r="E14" s="70"/>
      <c r="F14" s="54"/>
      <c r="G14" s="32"/>
      <c r="H14" s="32"/>
      <c r="I14" s="55">
        <f>6*500</f>
        <v>3000</v>
      </c>
      <c r="J14" s="49" t="s">
        <v>55</v>
      </c>
      <c r="K14" s="68">
        <v>0</v>
      </c>
      <c r="L14" s="71">
        <v>0</v>
      </c>
      <c r="M14" s="35">
        <f>+Tabulka1[[#This Row],[Cena za jednotku bez DPH v Kč - závazná jednotková cena bez DPH (DOPLNÍ ÚČASTNÍK) ]]*Tabulka1[[#This Row],[Sazba DPH v %                                  (DOPLNÍ ÚČASTNÍK)]]</f>
        <v>0</v>
      </c>
      <c r="N14" s="36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7">
        <f>+Tabulka1[[#This Row],[Cena DPH za měrnou jednotku v Kč]]*Tabulka1[[#This Row],[Počet měrných jednotek]]</f>
        <v>0</v>
      </c>
      <c r="Q14" s="35">
        <f>+Tabulka1[[#This Row],[Celková cena bez DPH v Kč (pro účely hodnocení)  ]]+Tabulka1[[#This Row],[Celková cena DPH v Kč]]</f>
        <v>0</v>
      </c>
      <c r="R14" s="38"/>
      <c r="S14" s="39"/>
      <c r="T14" s="40"/>
      <c r="U14" s="41" t="s">
        <v>85</v>
      </c>
      <c r="V14" s="42" t="s">
        <v>86</v>
      </c>
      <c r="W14" s="43" t="s">
        <v>87</v>
      </c>
      <c r="X14" s="77" t="s">
        <v>90</v>
      </c>
      <c r="Y14" s="44" t="s">
        <v>88</v>
      </c>
      <c r="Z14" s="45" t="s">
        <v>61</v>
      </c>
      <c r="AA14" s="46"/>
      <c r="AB14" s="47" t="s">
        <v>62</v>
      </c>
      <c r="AC14" s="74"/>
      <c r="AD14" s="75" t="s">
        <v>89</v>
      </c>
      <c r="AE14" s="76" t="s">
        <v>63</v>
      </c>
      <c r="AF14" s="48" t="s">
        <v>64</v>
      </c>
    </row>
    <row r="15" spans="1:32" ht="31.5" customHeight="1" thickBot="1" x14ac:dyDescent="0.4">
      <c r="A15" s="56" t="s">
        <v>24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59"/>
      <c r="N15" s="59"/>
      <c r="O15" s="60">
        <f>SUBTOTAL(109,Tabulka1[Celková cena bez DPH v Kč (pro účely hodnocení)  ])</f>
        <v>0</v>
      </c>
      <c r="P15" s="61">
        <f>SUBTOTAL(109,Tabulka1[Celková cena DPH v Kč])</f>
        <v>0</v>
      </c>
      <c r="Q15" s="61">
        <f>SUBTOTAL(109,Tabulka1[[Celková cena s DPH v Kč ]])</f>
        <v>0</v>
      </c>
      <c r="R15" s="59"/>
      <c r="S15" s="59"/>
      <c r="T15" s="59"/>
      <c r="U15" s="62"/>
      <c r="V15" s="62"/>
      <c r="W15" s="62"/>
      <c r="X15" s="62"/>
      <c r="Y15" s="62"/>
      <c r="Z15" s="62"/>
      <c r="AA15" s="63"/>
      <c r="AB15" s="62"/>
      <c r="AC15" s="62"/>
      <c r="AD15" s="62"/>
      <c r="AE15" s="62"/>
      <c r="AF15" s="62"/>
    </row>
    <row r="16" spans="1:32" ht="27" customHeight="1" x14ac:dyDescent="0.35">
      <c r="A16" s="82" t="s">
        <v>22</v>
      </c>
      <c r="B16" s="82"/>
      <c r="C16" s="82"/>
      <c r="D16" s="82"/>
      <c r="E16" s="82"/>
      <c r="F16" s="82"/>
      <c r="AC16" s="64"/>
    </row>
    <row r="18" spans="1:20" ht="90.75" customHeight="1" x14ac:dyDescent="0.35">
      <c r="A18" s="78" t="s">
        <v>91</v>
      </c>
      <c r="B18" s="78"/>
      <c r="C18" s="78"/>
      <c r="D18" s="78"/>
      <c r="E18" s="78"/>
      <c r="F18" s="78"/>
      <c r="G18" s="78"/>
      <c r="H18" s="7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65"/>
      <c r="B19" s="2"/>
      <c r="C19" s="2"/>
      <c r="D19" s="2"/>
      <c r="E19" s="2"/>
      <c r="F19" s="66"/>
      <c r="G19" s="2"/>
      <c r="H19" s="65"/>
      <c r="I19" s="2"/>
    </row>
  </sheetData>
  <sheetProtection sheet="1" objects="1" scenarios="1"/>
  <protectedRanges>
    <protectedRange sqref="F8:G14 K8:L14 R8:T14" name="Oblast1"/>
  </protectedRanges>
  <mergeCells count="9">
    <mergeCell ref="B1:Q1"/>
    <mergeCell ref="B2:Q2"/>
    <mergeCell ref="B3:C3"/>
    <mergeCell ref="B4:Q4"/>
    <mergeCell ref="A18:H18"/>
    <mergeCell ref="R6:T6"/>
    <mergeCell ref="A16:F16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2025-02-18T11:30:19Z</cp:lastPrinted>
  <dcterms:created xsi:type="dcterms:W3CDTF">2022-10-31T14:01:21Z</dcterms:created>
  <dcterms:modified xsi:type="dcterms:W3CDTF">2025-02-18T11:31:17Z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