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DEKANAT\Ekonomicke\VZ\Realizované VZ\2025\07_NADLIMIT_AV technika - Soudní lékařství\01_Výzva\"/>
    </mc:Choice>
  </mc:AlternateContent>
  <xr:revisionPtr revIDLastSave="0" documentId="13_ncr:1_{B19366F6-62D3-4F93-A691-C26F720BD9E2}" xr6:coauthVersionLast="47" xr6:coauthVersionMax="47" xr10:uidLastSave="{00000000-0000-0000-0000-000000000000}"/>
  <bookViews>
    <workbookView xWindow="-120" yWindow="-120" windowWidth="29040" windowHeight="15720" tabRatio="682" xr2:uid="{00000000-000D-0000-FFFF-FFFF00000000}"/>
  </bookViews>
  <sheets>
    <sheet name="CELKEM" sheetId="4" r:id="rId1"/>
    <sheet name="Seminární místnost" sheetId="2" r:id="rId2"/>
    <sheet name="Malá pitevna" sheetId="5" r:id="rId3"/>
    <sheet name="Velká pitevna" sheetId="8" r:id="rId4"/>
    <sheet name="Ovladovna" sheetId="7" r:id="rId5"/>
    <sheet name="CT" sheetId="1" r:id="rId6"/>
    <sheet name="Kancelář přednosty" sheetId="3" r:id="rId7"/>
  </sheets>
  <definedNames>
    <definedName name="_xlnm.Print_Area" localSheetId="0">CELKEM!$A$1:$C$33</definedName>
    <definedName name="_xlnm.Print_Area" localSheetId="5">CT!$A$1:$J$42</definedName>
    <definedName name="_xlnm.Print_Area" localSheetId="6">'Kancelář přednosty'!$A$1:$J$28</definedName>
    <definedName name="_xlnm.Print_Area" localSheetId="2">'Malá pitevna'!$A$1:$J$39</definedName>
    <definedName name="_xlnm.Print_Area" localSheetId="4">Ovladovna!$A$1:$J$51</definedName>
    <definedName name="_xlnm.Print_Area" localSheetId="1">'Seminární místnost'!$A$1:$J$63</definedName>
    <definedName name="_xlnm.Print_Area" localSheetId="3">'Velká pitevna'!$A$1:$J$39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C16" i="4"/>
  <c r="C3" i="3"/>
  <c r="C3" i="1"/>
  <c r="C3" i="7"/>
  <c r="C3" i="8"/>
  <c r="C3" i="5"/>
  <c r="C3" i="2"/>
  <c r="H22" i="3"/>
  <c r="G18" i="3"/>
  <c r="H18" i="3" s="1"/>
  <c r="G16" i="3"/>
  <c r="H16" i="3" s="1"/>
  <c r="G15" i="3"/>
  <c r="H15" i="3" s="1"/>
  <c r="H36" i="1"/>
  <c r="G32" i="1"/>
  <c r="H32" i="1" s="1"/>
  <c r="G30" i="1"/>
  <c r="H30" i="1" s="1"/>
  <c r="G29" i="1"/>
  <c r="H29" i="1" s="1"/>
  <c r="G28" i="1"/>
  <c r="H28" i="1" s="1"/>
  <c r="G27" i="1"/>
  <c r="H27" i="1" s="1"/>
  <c r="G26" i="1"/>
  <c r="H26" i="1" s="1"/>
  <c r="G41" i="7"/>
  <c r="H41" i="7" s="1"/>
  <c r="G40" i="7"/>
  <c r="H40" i="7" s="1"/>
  <c r="H45" i="7" s="1"/>
  <c r="G38" i="7"/>
  <c r="H38" i="7" s="1"/>
  <c r="G35" i="7"/>
  <c r="H35" i="7" s="1"/>
  <c r="G23" i="7"/>
  <c r="H23" i="7" s="1"/>
  <c r="G22" i="7"/>
  <c r="H22" i="7" s="1"/>
  <c r="G21" i="7"/>
  <c r="H21" i="7" s="1"/>
  <c r="H33" i="8"/>
  <c r="G29" i="8"/>
  <c r="H29" i="8" s="1"/>
  <c r="G26" i="8"/>
  <c r="H26" i="8" s="1"/>
  <c r="G25" i="8"/>
  <c r="H25" i="8" s="1"/>
  <c r="G24" i="8"/>
  <c r="H24" i="8" s="1"/>
  <c r="G23" i="8"/>
  <c r="H23" i="8" s="1"/>
  <c r="G22" i="8"/>
  <c r="H22" i="8" s="1"/>
  <c r="H33" i="5"/>
  <c r="G29" i="5"/>
  <c r="H29" i="5" s="1"/>
  <c r="G26" i="5"/>
  <c r="H26" i="5" s="1"/>
  <c r="G25" i="5"/>
  <c r="H25" i="5" s="1"/>
  <c r="G24" i="5"/>
  <c r="H24" i="5" s="1"/>
  <c r="G23" i="5"/>
  <c r="H23" i="5" s="1"/>
  <c r="G22" i="5"/>
  <c r="H22" i="5" s="1"/>
  <c r="G52" i="2"/>
  <c r="G51" i="2"/>
  <c r="G50" i="2"/>
  <c r="G49" i="2"/>
  <c r="H49" i="2" s="1"/>
  <c r="G47" i="2"/>
  <c r="G46" i="2"/>
  <c r="G45" i="2"/>
  <c r="G44" i="2"/>
  <c r="G40" i="2"/>
  <c r="G39" i="2"/>
  <c r="G38" i="2"/>
  <c r="G37" i="2"/>
  <c r="G36" i="2"/>
  <c r="G35" i="2"/>
  <c r="G34" i="2"/>
  <c r="G33" i="2"/>
  <c r="G32" i="2"/>
  <c r="G31" i="2"/>
  <c r="G30" i="2"/>
  <c r="G29" i="2"/>
  <c r="G28" i="2"/>
  <c r="G27" i="2"/>
  <c r="G26" i="2"/>
  <c r="G25" i="2"/>
  <c r="G24" i="2"/>
  <c r="G23" i="2"/>
  <c r="G22" i="2"/>
  <c r="G21" i="2"/>
  <c r="G19" i="2"/>
  <c r="G18" i="2"/>
  <c r="G17" i="2"/>
  <c r="G16" i="2"/>
  <c r="G15" i="2"/>
  <c r="G14" i="2"/>
  <c r="G13" i="2"/>
  <c r="G12" i="2"/>
  <c r="G11" i="2"/>
  <c r="G10" i="2"/>
  <c r="G9" i="2"/>
  <c r="J1" i="3"/>
  <c r="J1" i="1"/>
  <c r="J1" i="7"/>
  <c r="J1" i="8"/>
  <c r="J1" i="5"/>
  <c r="J1" i="2"/>
  <c r="H22" i="2" l="1"/>
  <c r="H47" i="2"/>
  <c r="H46" i="2"/>
  <c r="H45" i="2"/>
  <c r="H44" i="2"/>
  <c r="H40" i="2"/>
  <c r="H39" i="2"/>
  <c r="H13" i="2"/>
  <c r="H21" i="2"/>
  <c r="H24" i="2"/>
  <c r="H23" i="2"/>
  <c r="H34" i="2"/>
  <c r="H33" i="2"/>
  <c r="H25" i="2"/>
  <c r="H17" i="2" l="1"/>
  <c r="H32" i="2" l="1"/>
  <c r="H31" i="2"/>
  <c r="H18" i="2"/>
  <c r="H28" i="2"/>
  <c r="H27" i="2"/>
  <c r="H29" i="2"/>
  <c r="H26" i="2"/>
  <c r="H38" i="2" l="1"/>
  <c r="H19" i="2"/>
  <c r="H37" i="2"/>
  <c r="H14" i="2"/>
  <c r="H12" i="2"/>
  <c r="H11" i="2"/>
  <c r="H10" i="2"/>
  <c r="H9" i="2"/>
  <c r="H52" i="2" l="1"/>
  <c r="H51" i="2"/>
  <c r="H50" i="2"/>
  <c r="C21" i="4" l="1"/>
  <c r="C17" i="4" l="1"/>
  <c r="C18" i="4"/>
  <c r="C19" i="4"/>
  <c r="H16" i="2" l="1"/>
  <c r="H35" i="2"/>
  <c r="H36" i="2"/>
  <c r="H15" i="2" l="1"/>
  <c r="H30" i="2" l="1"/>
  <c r="H54" i="2" s="1"/>
  <c r="C20" i="4" l="1"/>
</calcChain>
</file>

<file path=xl/sharedStrings.xml><?xml version="1.0" encoding="utf-8"?>
<sst xmlns="http://schemas.openxmlformats.org/spreadsheetml/2006/main" count="909" uniqueCount="259">
  <si>
    <t>Název projektu:</t>
  </si>
  <si>
    <t>Budova:</t>
  </si>
  <si>
    <t>Prostor:</t>
  </si>
  <si>
    <t>Seminární místnost, pitevny, ovladovna, CT, kancelář přednosty</t>
  </si>
  <si>
    <t>PROSTOR</t>
  </si>
  <si>
    <t>POPIS</t>
  </si>
  <si>
    <t>Seminární místnost</t>
  </si>
  <si>
    <t>Dodávky, instalační materiál a práce</t>
  </si>
  <si>
    <t>Malá pitevna</t>
  </si>
  <si>
    <t>Velká pitevna</t>
  </si>
  <si>
    <t>Ovladovna</t>
  </si>
  <si>
    <t>CT</t>
  </si>
  <si>
    <t>Kancelář přednosty</t>
  </si>
  <si>
    <t>Seminární místnost (místnost č. 1.4.04)</t>
  </si>
  <si>
    <t>ZAŘAZENÍ</t>
  </si>
  <si>
    <t>POČET MĚRNÝCH JEDNOTEK</t>
  </si>
  <si>
    <t>MĚRNÁ JEDNOTKA</t>
  </si>
  <si>
    <t>TECHNICKÉ SPECIFIKACE</t>
  </si>
  <si>
    <t>I</t>
  </si>
  <si>
    <t>Místnost 1.4.04</t>
  </si>
  <si>
    <t>I.1</t>
  </si>
  <si>
    <t>PTZ Kamera</t>
  </si>
  <si>
    <t>ks</t>
  </si>
  <si>
    <t>PTZ kamera 15x zoom, 4K UHD senzor 1", Dual Pixel AF, SDI, HDMI, Dual XLR a 3.5mm Audio vstupy, systém iTR AF X / automatické zaostřování na oči, FreeD</t>
  </si>
  <si>
    <t>I.2</t>
  </si>
  <si>
    <t>Držák kamery</t>
  </si>
  <si>
    <t xml:space="preserve">Úchyt na strop pro PTZ kamery. </t>
  </si>
  <si>
    <t>I.3</t>
  </si>
  <si>
    <t>Převodník 12G SDI/12G SDI optika</t>
  </si>
  <si>
    <t>Obousměrný převodník pro převod 12G SDI rozhraní na optické se standardním portem SFP pro použití 3G, 6G nebo 12G-SDI SFP modulů kompatibilních s normou SMPTE a standardní optickou kabeláží.</t>
  </si>
  <si>
    <t>I.4</t>
  </si>
  <si>
    <t>SFP Modul 12G</t>
  </si>
  <si>
    <t>SFP optický modul 12G kompatibilní s převodníkem 12G SDI/12G Optika</t>
  </si>
  <si>
    <t>I.5</t>
  </si>
  <si>
    <t>Převodník 3G SDI na USB</t>
  </si>
  <si>
    <t>Převodník pro vysoce kvalitní 16-bit SD, HD záznam videa s embedovaným zvukem (PC/Mac). Kompatibilní se MSteams, FaceTime, Adobe Connect, VLC, Wirecast, Vmix, … Připojení a napájení přes USB 3.0.</t>
  </si>
  <si>
    <t>I.6</t>
  </si>
  <si>
    <t>Dante převodník 2x analog line out</t>
  </si>
  <si>
    <t>Převodník z Dante na 2 analogové linkové kanály, napájení POE, výstupy XLR3M</t>
  </si>
  <si>
    <t>I.7</t>
  </si>
  <si>
    <t>Motorové promítací plátno, 3m</t>
  </si>
  <si>
    <t>kpl</t>
  </si>
  <si>
    <t>Motorové promítací plátno, šířka 3m, poměr stran 16:9, hliníkový čtvercový tubus lakovaný RAL 9003, pohon plochy pomocí trubkového motoru, univerzální držáky pro instalaci na stěnu nebo strop, trapézový zatěžovací profil, koncové mikrospínače, zisk plátna min. 1.1, pozorovací úhel min. +/- 60°</t>
  </si>
  <si>
    <t>I.8</t>
  </si>
  <si>
    <t>Laserový projektor</t>
  </si>
  <si>
    <t>1 DLP, rozlišení 4K UHD, světelný výkon 6 000 ANSI, kontrast 20 000:1, laserový zdroj s životností až 20 000 hodin, throw ratio 1.46–2.93:1. Min. 2x vstup HDMI.</t>
  </si>
  <si>
    <t>I.9</t>
  </si>
  <si>
    <t>Stropní držák pro projektor</t>
  </si>
  <si>
    <t>Stropní držák projektoru pro různé provedení stropu (beton, cihla, sdk). Možnost jemného doladění polohy projektoru natočením a naklopením. Nosnost držáku podle dodaného projektoru, min. však 20 kg.</t>
  </si>
  <si>
    <t>I.10</t>
  </si>
  <si>
    <t>Převodník 12G SDI optika/HDMI</t>
  </si>
  <si>
    <t>Mini konvertor Optical fiber SDI na HDMI 12G</t>
  </si>
  <si>
    <t>I.11</t>
  </si>
  <si>
    <t xml:space="preserve">Kompaktní stropní reprobox 4" </t>
  </si>
  <si>
    <t>Dvoupásmová stropní pasivní koaxiální reprosoustava, 1x LF měnič min. 4" + koaxiální 1x HF měnič min. 1,4", šířka pásma min. 120Hz - 20kHz (-10dB), max SPL min. 116dB (peak level pink noise, crest factor 4), impedance 16Ohm,  nominální směrovost 110° osově symetrická, provedení RAL 9010, hmotnost max. 1kg. Včetně montážního příslušenství.</t>
  </si>
  <si>
    <t>II</t>
  </si>
  <si>
    <t>Katedra / AV Rack</t>
  </si>
  <si>
    <t>II.1</t>
  </si>
  <si>
    <t>Rack AV techniky 19"</t>
  </si>
  <si>
    <t>Rack AV techniky, šířka 19", výška min 10RU, přední a zadní montážní lišta, instalační hloubka až 49cm, vestavba do nábytku v katedře seminární místnosti.</t>
  </si>
  <si>
    <t>II.2</t>
  </si>
  <si>
    <t>Přepojovač Opto</t>
  </si>
  <si>
    <t>19" FO vana kompletní, 24xSC, 50/125µm OM4, pigtaily a kazeta, výška 1U</t>
  </si>
  <si>
    <t>II.3</t>
  </si>
  <si>
    <t>19" racková napájecí lišta</t>
  </si>
  <si>
    <t>19" 1U rozvodná lišta 230V, min. 6 zásuvek na zadním panelu, 2-pólový vypínač na předním panelu, hloubka max. 60mm, barva černá.</t>
  </si>
  <si>
    <t>II.4</t>
  </si>
  <si>
    <t>Uzamykatelná zásuvka 19" 3U</t>
  </si>
  <si>
    <t>3U hliníkový šuplík se zámkem, 2 klíče. Plný výsuv, kolejnice s kuličkovými ložisky, vyřezávací pěnová výplň.</t>
  </si>
  <si>
    <t>II.5</t>
  </si>
  <si>
    <t>Přípojné místo HDMI pro externí NTB</t>
  </si>
  <si>
    <t>Stolní přípojné místo, 2x konektor HDMI.</t>
  </si>
  <si>
    <t>II.6</t>
  </si>
  <si>
    <t>Prezentační PC</t>
  </si>
  <si>
    <t>Výkonné PC Intel Core i7 13700 Raptor Lake 5.2 GHz, NVIDIA GeForce RTX 3060 12GB, RAM 32GB DDR4, SSD 512 GB + HDD 1 TB 7200, Bez mechaniky, Wi-Fi, HDMI a DisplayPort, 3× USB 3.2, 4× USB 2.0, typ skříně: Mini Tower, myš a klávesnice, Windows 11 Pro.</t>
  </si>
  <si>
    <t>II.7</t>
  </si>
  <si>
    <t>Video karta PCI-e, 4x SDI in/out, 1x Sync.</t>
  </si>
  <si>
    <t>Výkonná PCI-e karta pro náhled a nabírání videa s rozhraním Quad-Link 12G SDI a podporou rozlišení 8K. 4x 4K/2K/HD/SD-SDI in/out, 1x Sync. Podpora všech běžných standardů digitálního filmu a videa, od SD až po 8K DCI, v kvalitě 12 bitů, RGB 4:4:4.</t>
  </si>
  <si>
    <t>II.8</t>
  </si>
  <si>
    <t>Redukce DisplayPort na HDMI</t>
  </si>
  <si>
    <t>Adaptér DisplayPort - HDMI, 8K/60Hz, 4K/144Hz Male/Female, pozlacené konektory.</t>
  </si>
  <si>
    <t>II.9</t>
  </si>
  <si>
    <t>27" 4K LCD monitor</t>
  </si>
  <si>
    <t>LCD monitor 4K 3840 × 2160, IPS, 16:9, 5 ms, 60Hz, 350 cd/m2, kontrast 1000:1, DisplayPort 1.4, HDMI 2.0, USB-C, USB, LAN, nastavitelná výška, pivot, VESA, Power Delivery</t>
  </si>
  <si>
    <t>II.10</t>
  </si>
  <si>
    <t>Převodník HDMI/12G Optika</t>
  </si>
  <si>
    <t>Mini konvertor HDMI na Optical fiber SDI 12G</t>
  </si>
  <si>
    <t>II.11</t>
  </si>
  <si>
    <t>Dvojitý převodník 12G SDI/12G SDI optika</t>
  </si>
  <si>
    <t>Dvojitý převodník pro převod 12G SDI rozhraní na optické. Standardní optické rozhraní SM LC.</t>
  </si>
  <si>
    <t>II.12</t>
  </si>
  <si>
    <t>Dvojitý převodník 12G SDI optika/12G SDI</t>
  </si>
  <si>
    <t>Dvojitý převodník pro převod 12G SDI optického rozhraní SM LC na 12G SDI.</t>
  </si>
  <si>
    <t>II.13</t>
  </si>
  <si>
    <t>Náhledový 15,6" Multiview monitor</t>
  </si>
  <si>
    <t xml:space="preserve">Ultra HD monitor, Vstupy 12G SDI, Rozlišení 3840x2160, Tally, instalce do 19" rackového systému, velikost obrazovky 15,6"procesor pro automatické odstranění půlsnímků, a převzorkování SD a HD videa do HD, ovládání pomocí čelních tlačítek, </t>
  </si>
  <si>
    <t>II.14</t>
  </si>
  <si>
    <t>II.15</t>
  </si>
  <si>
    <t>Převodník Dante na USB</t>
  </si>
  <si>
    <t>Převodník plug and play pro připojení PC k síti Dante, dva vstupní kanály, dva výstupní, USB 3.0, provedení kabelové redukce.</t>
  </si>
  <si>
    <t>II.16</t>
  </si>
  <si>
    <t>Dante audio procesor / matrix s AEC</t>
  </si>
  <si>
    <t>Plně konfigurovatelný 16x16 digitální Matrix procesor s AEC (Echo Canceller) a Dante. 1HU</t>
  </si>
  <si>
    <t>II.17</t>
  </si>
  <si>
    <t>Čtyřkanálový mikrofonní bezdrátový přijímač</t>
  </si>
  <si>
    <t>Digitální čtyřkanálový mikrofonní bezdrátový přijímač, diverzitní příjem v pásmu UKV, digitální predikativní přepínání diverzity, šifrování AES 256bit, Dante rozhraní, šířka pásma min. 64MHz, kaskádní VF výstup pro antény, Ethernet rozhraní, 19" rack montáž 534-598 MHz  H51</t>
  </si>
  <si>
    <t>II.18</t>
  </si>
  <si>
    <t>Ruční vysílač</t>
  </si>
  <si>
    <t>Ruční vysílač k digitálnímu čytřkanálovému příjímači , AES 256bit, dynamická mikrofonní kardioidní hlava, kompatibilní se stávajícím digitálním systémem Shure ULXD na frekvenci 534-598MHz.</t>
  </si>
  <si>
    <t>II.19</t>
  </si>
  <si>
    <t>Nabíjecí baterie</t>
  </si>
  <si>
    <t>Originální nabíjecí baterie, Li-Ion, kompatibilní s vysílači bezdrátových mikrofonů.</t>
  </si>
  <si>
    <t>II.20</t>
  </si>
  <si>
    <t>Nabíjecí stanice pro baterie</t>
  </si>
  <si>
    <t>Dvouslotová, dokovací, nabíjecí stanice pro nabíjení dodávaných mikrofonů. Možnost připojení do sítě LAN, funkce update firmwaru po síti LAN.</t>
  </si>
  <si>
    <t>II.21</t>
  </si>
  <si>
    <t>Ovládací panel pro PTZ kamery a střižnu</t>
  </si>
  <si>
    <t>Univerzální kompaktní rackový panel pro ovládání střižny a PTZ kamer z jednoho místa. Podpora video režií ATEM, Tricaster, vMix, Livestream. Zabudovaný BluePill. Možnost plného programování.</t>
  </si>
  <si>
    <t>II.22</t>
  </si>
  <si>
    <t>Ovládací panel pro audio</t>
  </si>
  <si>
    <t>Vzdálený síťový ovladač. 6 enkodérů s dvěma funkcemi, 6 LCD displejů, 18 podsvícených tlačítek. Napájení ze zdroje 12V 2.1A DC nebo PoE+. Podpora TCP/IP &amp; PoE.</t>
  </si>
  <si>
    <t>III</t>
  </si>
  <si>
    <t>Kabeláž</t>
  </si>
  <si>
    <t>III.1</t>
  </si>
  <si>
    <t>Kabel 2x2,5</t>
  </si>
  <si>
    <t>m</t>
  </si>
  <si>
    <r>
      <t>Reproduktorový kabel 2x2,5mm</t>
    </r>
    <r>
      <rPr>
        <vertAlign val="superscript"/>
        <sz val="11"/>
        <color theme="1"/>
        <rFont val="Calibri"/>
        <family val="2"/>
        <charset val="238"/>
        <scheme val="minor"/>
      </rPr>
      <t>2</t>
    </r>
    <r>
      <rPr>
        <sz val="11"/>
        <color theme="1"/>
        <rFont val="Calibri"/>
        <family val="2"/>
        <charset val="238"/>
        <scheme val="minor"/>
      </rPr>
      <t>, FRNC</t>
    </r>
  </si>
  <si>
    <t>III.2</t>
  </si>
  <si>
    <t>Kabel 4x MM OM4</t>
  </si>
  <si>
    <t>Optický kabel, 4x MM vlákno, OM4</t>
  </si>
  <si>
    <t>III.3</t>
  </si>
  <si>
    <t>Kabel Cat6A</t>
  </si>
  <si>
    <t>Strukturovaná kabeláž, kategorie Cat6A, LS0H  plášť</t>
  </si>
  <si>
    <t>III.4</t>
  </si>
  <si>
    <t>Kabelové trasy</t>
  </si>
  <si>
    <t>Kabelové trřasy</t>
  </si>
  <si>
    <t>IV</t>
  </si>
  <si>
    <t>Práce a montážní materiál</t>
  </si>
  <si>
    <t>IV.1</t>
  </si>
  <si>
    <t>Demontáž stávajícího vybavení</t>
  </si>
  <si>
    <t>IV.2</t>
  </si>
  <si>
    <t>Montážní  a instalační práce</t>
  </si>
  <si>
    <t>Montáž a instalační práce</t>
  </si>
  <si>
    <t>IV.3</t>
  </si>
  <si>
    <t>Programování a konfigurace</t>
  </si>
  <si>
    <t>IV.4</t>
  </si>
  <si>
    <t>Montážní a spotřební materiál</t>
  </si>
  <si>
    <t>Malá pitevna (místnost č. 0.4.12 )</t>
  </si>
  <si>
    <t>Místnost 0.4.12</t>
  </si>
  <si>
    <t>55" LCD panel 24/7 HDMI</t>
  </si>
  <si>
    <t>LCD panel 55" pro provoz 16/7 až 24/7, rozlišení obrazovky 3840 x 2160, jas min. 450 cd/m2, kontrast min. 4000:1, VESA standard.</t>
  </si>
  <si>
    <t>Držák LCD panelu</t>
  </si>
  <si>
    <t>Držák pro panel 55", VESA standard, možnost natáčení a naklápění, nosnost min 35 kg.</t>
  </si>
  <si>
    <t>Kapesní vysílač</t>
  </si>
  <si>
    <t>Bezdrátový bodypack vysílač k digitálnímu čtyřkanálovému příjímači , AES 256bit, kompatibilní se stávajícím digitálním systémem na frekvenci 470-534MHz</t>
  </si>
  <si>
    <t xml:space="preserve">Klopový mikrofon, černý </t>
  </si>
  <si>
    <t>Klopový mikrofon, kondenzátorová kapsle, směrová charakteristika: všesměrová, frekvenční rozsah: 20 Hz - 20 kHz
Možnost úpravy frekvenční charakteristiky (potlačení vyšších frekvencí), Phantomové napájení: + 5 V DC , Max SPL: 150,5 dB, Konektor: T4AF , Délka kabelu: 150 cm, Hmotnost: 35 g
Příslušenství: pěnové windscreeny, nástavce pro úpravu frekvenční charakteristiky, Barva: černá</t>
  </si>
  <si>
    <t>I.12</t>
  </si>
  <si>
    <t>Držák antény</t>
  </si>
  <si>
    <t>Montážní deska s konektorem BNC pro stropní montáž antény mikrofonního přijímače</t>
  </si>
  <si>
    <t>Kabel Koax 50</t>
  </si>
  <si>
    <t>Koaxiální kabel pro anténní distribuci</t>
  </si>
  <si>
    <t>Velká pitevna (místnost č. 0.4.13 )</t>
  </si>
  <si>
    <t>Místnost 0.4.13</t>
  </si>
  <si>
    <t>Ovladovna (místnost č. 0.4.14)</t>
  </si>
  <si>
    <t>Místnost 0.4.14</t>
  </si>
  <si>
    <t>Stojan pro MVW náhledové monitory a ovladač PTZ kamer</t>
  </si>
  <si>
    <t>Stojan pro MVW náhledové monitory a ovladač PTZ kamer. Montážní šířka 19", přední rackové lišty. Design dle stávajícího nábytku a prostorových dispozic.</t>
  </si>
  <si>
    <t>Mikrofonní základna Dante</t>
  </si>
  <si>
    <t>Stolní základna s výstupem Dante a konektorem 3-pin XLRF pro mikrofony Gooseneck. Tlačítko Mute/Talk, LED indikace, napájení PoE.</t>
  </si>
  <si>
    <t>Gooseneck mikrofon</t>
  </si>
  <si>
    <t>Dynamický kardioidní mikrofon na husím krku. Délka min. 40 cm, konektor 3-pin XLRF.</t>
  </si>
  <si>
    <t xml:space="preserve">Kompaktní reprobox 4" </t>
  </si>
  <si>
    <t>Dvoupásmová pasivní koaxiální reprosoustava, 1x LF měnič min. 4" + koaxiální 1x HF měnič min. 1,4", šířka pásma min. 120Hz - 20kHz (-10dB), max SPL min. 116dB (peak level pink noise, crest factor 4), impedance 16Ohm,  nominální směrovost 110° osově symetrická, provedení RAL 9010, hmotnost max. 1kg</t>
  </si>
  <si>
    <t>Stěnový držák repro "U"</t>
  </si>
  <si>
    <t>Stojánek pod reprosoustavu</t>
  </si>
  <si>
    <t>Držák reproduktoru a regulátoru hlasitosti</t>
  </si>
  <si>
    <t xml:space="preserve">Dante Sluchátkový zesilovač </t>
  </si>
  <si>
    <t>Dante sluchátkový zesilovač s regulací hlasitosti a linkovým výstupem. Napájení PoE, 2x konektory Ethernet s funkcí switche.</t>
  </si>
  <si>
    <t>Uzavřená sluchátka</t>
  </si>
  <si>
    <t>Profesionální dynamické, skládací sluchátka s otočnými uzavřenými mušlemi a odpojitelným kabelem. Driver s průměrem 45 mm a neodymiovým magnetem, frekvenční rozsah: 15 - 28,000 Hz, Impedance: 38 Ohmů. Nastavitelný, polstrovaný můstek pro pohodlné nošení, Hmotnost 284 g.</t>
  </si>
  <si>
    <t>AV Rack</t>
  </si>
  <si>
    <t>AV rack</t>
  </si>
  <si>
    <t xml:space="preserve">Kompletní výbava pro instalaci AV techniky, včetně napájecího managementu. Výška min. 40 RU. Min. výbava: potřebné rozvody elektro.
</t>
  </si>
  <si>
    <t>Přepojovač RJ45</t>
  </si>
  <si>
    <t>12"Patch panel, 24x RJ45, Cat. 6A, stíněné provedení, výška 1U, černé provedení</t>
  </si>
  <si>
    <t>Dvoukanálový mikrofonní bezdrátový přijímač</t>
  </si>
  <si>
    <t>Digitální dvoukanálový mikrofonní bezdrátový přijímač, diverzitní příjem v pásmu UKV, digitální predikativní přepínání diverzity, šifrování AES 256bit, Dante rozhraní, šířka pásma min. 64 MHz, kaskádní VF výstup pro antény, Ethernet rozhraní, 19" rack montáž, kompatibilní se stávajícím digitálním systémem Shure ULXD na frekvenci 534-598 MHz.</t>
  </si>
  <si>
    <t>12G SDI matice</t>
  </si>
  <si>
    <t>12G SDI matice, min. 40x SDI/HDSDI/12G SDI vstup, min. 40x SDI/HDSDI/12G SDI výstup, SDI reclocking, ovládání po Ethernetu, RS422, 19" rack montáž</t>
  </si>
  <si>
    <t>12G video režie</t>
  </si>
  <si>
    <t>Live režie pro HD, UHD produkce, LCD displej, min. 20x 12G SDI vstup, min. 13x  12G SDI výstup, min. 6x Aux výstup, min. 2x XLR Audio vstup, mon. 2x XLR Audio výstup, min. 1x Mic vstup, min. 1x Sluchátkový výstup, min. 1x SDI Multiviewer výstup, min. 1x HDMI Multiviewer výstup, embedování zvuku do SDI, SDI Programový výstup, podpora SMPTE 292M, 424M, ST 2081, ST 2082, min. 1x Upstream Keyer (Chroma/Linear/Luma key) , min. 2x Downstream key, Stinger, DVE, min. 5 vrstev, 2 generátory vzorů, integrovaný media player, Ethernet rozhraní</t>
  </si>
  <si>
    <t>12G SDI rekordér</t>
  </si>
  <si>
    <t>12G SDI rekordér, záznam videa a audio na SSD, podpora Ultra HD (2160p25/30/50/60), min. 2 sloty pro SSD, Konektivita: 1x SDI vstup, min. 2x SDI výstup, 1x monitor výstup, HDMI vstup/výstup, RS422 a Ethernet pro řízení, podpora SMPTE 259M, 292M, 296M, 425M Level B, 19" rack montáž</t>
  </si>
  <si>
    <t>SSD</t>
  </si>
  <si>
    <t>SSD disk, SATA III, formát 2.5", kapacita min. 1TB, rychlost čtení/zápisu min. 500MB/sec, kompatibilní s 12G SDI rekordérem</t>
  </si>
  <si>
    <t>Audio mixážní procesor</t>
  </si>
  <si>
    <t>Audio jednotka DSP, signál procesing min. 128 vstupů, min. 48 mix sběrnic, min. 128x48 processing kanálů (4 pásmový EQ, Gate, Ducker, Compressor, Graphic EQ), min. 16x FX processing (reverb, chorus, pitch shifter, 4 band EQ), Konektivita: Ethernet rozhraní, 24x mic/line vstup, 8x line výstup, min. 4x slot pro rozšiřující digitální vícekanálové sběrnice,  min. 4x RJ45 rozhraní pro napojení vzdálených I/O nodulů, WordClock I/O, 19" rack montáž, výška max 6RU</t>
  </si>
  <si>
    <t>Dante rozhraní k mixážnímu procesoru</t>
  </si>
  <si>
    <t xml:space="preserve">Rozšiřující karta audioprocesoru, redundantní Dante rozhraní, 64 kanálů vstup/výstup při 48kHz </t>
  </si>
  <si>
    <t>AES rozhraní k mixážnímu procesoru</t>
  </si>
  <si>
    <t>Rozšiřující karta audioprocesoru, 16 AES3 mono I/O. 2 x 25-way D-type konektor.</t>
  </si>
  <si>
    <t>Přípojný box audio/Dante</t>
  </si>
  <si>
    <t>Rackový přípojný box 16xMIC/LINE in, 4x Line out, 1xPSU, TFT popisky nad jednotlivými vstupy, montáží rám, protokol : Dante na konektorech 2xEthercon</t>
  </si>
  <si>
    <t>Zesilovače pro všechny místnosti</t>
  </si>
  <si>
    <t>4 kanálový zesilovač, třída D, integrované DSP 4x4 matice, integrované IIR, FIR filtry, presety pro ekvalizaci reprosoustav, výkon min. 4x 640 RMS (8/4Ohm), 4x analogový vstup, 2x AES EBU vstup (4 kanály), 19" rack montáž, výška 1RU, Ethernet monitoring</t>
  </si>
  <si>
    <t>Switch</t>
  </si>
  <si>
    <t>Datový přepínač, min. 24x Gigabit Ethernet PoE, min. 2x Combo RJ45/mini-GBIP port,  přepínací kapacita 20Gbps, L2 a L3 management, QoS min. 4 fronty,  DSCP, podpora VLAN, IGM snooping, web a cli management</t>
  </si>
  <si>
    <t>Demontáž a montáž stávajícího vybavení</t>
  </si>
  <si>
    <t>Demontáž a monzáž stávajícího vybavení, nutné zachovat v činnosti původní vybavení</t>
  </si>
  <si>
    <t>CT (místnost č. 0.4.11 )</t>
  </si>
  <si>
    <t>Místnost 0.4.11</t>
  </si>
  <si>
    <t>Přípojné místo</t>
  </si>
  <si>
    <t>Přípojné místo pro PTZ kameru, 2x XLR-M, 1x SDI IN, 1x LAN, nástěnná montáž</t>
  </si>
  <si>
    <t>Převodník DVI na DVI a SDI</t>
  </si>
  <si>
    <t>Konvertor počítačového DVI a HDMI výstupu na SDI video s velmi kvalitním scallingem, konverzí poměru stran a obnovovací frekvence. Určené pro integraci do broadcast prostředí.</t>
  </si>
  <si>
    <t>24" LCD monitor</t>
  </si>
  <si>
    <t>I.13</t>
  </si>
  <si>
    <t>I.14</t>
  </si>
  <si>
    <t>I.15</t>
  </si>
  <si>
    <t>I.16</t>
  </si>
  <si>
    <t>Kancelář přednosty (místnost č. 1.4.26)</t>
  </si>
  <si>
    <t>Místnost 1.4.26</t>
  </si>
  <si>
    <t>Převodník NDI na HDMI</t>
  </si>
  <si>
    <t>Dekodér pro NDI 5.0, Bridge, 4K UHD, HDMI 2.0, USB napájení</t>
  </si>
  <si>
    <t>Soundbar k panelu 55"</t>
  </si>
  <si>
    <t>Aktivní reprobox - soundbar, Wi-Fi, Bluetooth, vstupy min. HDMI eARC, výstup HDMI, USB pro servisní účely, WiFi.</t>
  </si>
  <si>
    <t>Nástěnný držák soundbaru</t>
  </si>
  <si>
    <t>Originální nástěnný držák soundbaru.</t>
  </si>
  <si>
    <r>
      <t xml:space="preserve">Dokumentace zadávacího řízení </t>
    </r>
    <r>
      <rPr>
        <b/>
        <sz val="11"/>
        <color theme="0" tint="-0.499984740745262"/>
        <rFont val="Calibri"/>
        <family val="2"/>
        <charset val="238"/>
        <scheme val="minor"/>
      </rPr>
      <t>LFHK-07-2025</t>
    </r>
    <r>
      <rPr>
        <sz val="11"/>
        <color theme="0" tint="-0.499984740745262"/>
        <rFont val="Calibri"/>
        <family val="2"/>
        <charset val="238"/>
        <scheme val="minor"/>
      </rPr>
      <t xml:space="preserve"> – příloha č. 5</t>
    </r>
  </si>
  <si>
    <t>Příloha č. 5 dokumentace zadávacího řízení</t>
  </si>
  <si>
    <t>-</t>
  </si>
  <si>
    <t>Specifikace předmětu plnění; Položkový rozpočet</t>
  </si>
  <si>
    <t xml:space="preserve">V "[ … Místo - doplní účastník … ]"  dne "[ … Datum - doplní účastník … ]" </t>
  </si>
  <si>
    <t xml:space="preserve">[ … Název účastníka - doplní účastník … ] </t>
  </si>
  <si>
    <t xml:space="preserve">[ … Jméno a funkce osoby oprávněné zastupovat účastníka - doplní účastník … ] </t>
  </si>
  <si>
    <t>POLOŽKA č.</t>
  </si>
  <si>
    <t>NÁZEV POLOŽKY</t>
  </si>
  <si>
    <t>CENA CELKEM 
v Kč bez DPH</t>
  </si>
  <si>
    <r>
      <t xml:space="preserve">NÁZEV / POPIS NABÍZENÉ POLOŽKY / PARAMETRU *
</t>
    </r>
    <r>
      <rPr>
        <b/>
        <i/>
        <sz val="12"/>
        <color theme="1"/>
        <rFont val="Calibri"/>
        <family val="2"/>
        <charset val="238"/>
        <scheme val="minor"/>
      </rPr>
      <t>(doplní účastník)</t>
    </r>
  </si>
  <si>
    <r>
      <t>* Dodavatel uvede ve sloupci "</t>
    </r>
    <r>
      <rPr>
        <b/>
        <i/>
        <sz val="11"/>
        <color theme="1"/>
        <rFont val="Calibri"/>
        <family val="2"/>
        <charset val="238"/>
        <scheme val="minor"/>
      </rPr>
      <t>Název / popis nabízené položky / parametru</t>
    </r>
    <r>
      <rPr>
        <sz val="11"/>
        <color theme="1"/>
        <rFont val="Calibri"/>
        <family val="2"/>
        <charset val="238"/>
        <scheme val="minor"/>
      </rPr>
      <t xml:space="preserve">" přesnou specifikaci jednotlivých položek / parametrů mj. </t>
    </r>
    <r>
      <rPr>
        <b/>
        <sz val="11"/>
        <color theme="1"/>
        <rFont val="Calibri"/>
        <family val="2"/>
        <charset val="238"/>
        <scheme val="minor"/>
      </rPr>
      <t>označení výrobce, typ zařízení, katalogový název nebo licence</t>
    </r>
    <r>
      <rPr>
        <sz val="11"/>
        <color theme="1"/>
        <rFont val="Calibri"/>
        <family val="2"/>
        <charset val="238"/>
        <scheme val="minor"/>
      </rPr>
      <t>, příp. pouze "ANO", nelze-li uvést přesnou specifikaci (např. konkrétní hodnotu).</t>
    </r>
  </si>
  <si>
    <t xml:space="preserve">[...doplní účastník...] </t>
  </si>
  <si>
    <t>JEDNOTKOVÁ CENA v Kč bez DPH zaokrouhlená na dvě desetinná místa
(jednotková cena rozhodná pro plnění veřejné zakázky)</t>
  </si>
  <si>
    <t>Celková nabídková cena v Kč bez DPH</t>
  </si>
  <si>
    <t>Celková nabídková cena v Kč bez DPH (Seminární místnost č. 1.4.04)</t>
  </si>
  <si>
    <t>Celková nabídková cena v Kč bez DPH (Malá pitevna - místnost č. 0.4.12)</t>
  </si>
  <si>
    <t>Celková nabídková cena v Kč bez DPH (Seminární místnost - místnost č. 1.4.04)</t>
  </si>
  <si>
    <t>Celková nabídková cena v Kč bez DPH (Velká pitevna - místnost č. 0.4.13)</t>
  </si>
  <si>
    <t>Celková nabídková cena v Kč bez DPH (Ovladovna - místnost č. 0.4.14)</t>
  </si>
  <si>
    <r>
      <t>LCD monitor s LED podsvícením, kapacitní dotyková vrstva, min. 10 dotykových bodů, skleněný povrch odolný vůči poškrávání, jas min. 200cd/m</t>
    </r>
    <r>
      <rPr>
        <vertAlign val="superscript"/>
        <sz val="11"/>
        <color theme="0" tint="-0.249977111117893"/>
        <rFont val="Calibri"/>
        <family val="2"/>
        <charset val="238"/>
        <scheme val="minor"/>
      </rPr>
      <t xml:space="preserve">2, </t>
    </r>
    <r>
      <rPr>
        <sz val="11"/>
        <color theme="0" tint="-0.249977111117893"/>
        <rFont val="Calibri"/>
        <family val="2"/>
        <charset val="238"/>
        <scheme val="minor"/>
      </rPr>
      <t>kontrast min. 3000:1, čas odezvy min 6ms, konektivita min. 1x HDMI, 1x DisplayPort, USB rozhraní, VESA montáž, držák pro instalaci na stůl</t>
    </r>
  </si>
  <si>
    <t>Celková nabídková cena v Kč bez DPH (CT - místnost č. 0.4.11)</t>
  </si>
  <si>
    <r>
      <rPr>
        <b/>
        <sz val="11"/>
        <color theme="0" tint="-0.249977111117893"/>
        <rFont val="Calibri"/>
        <family val="2"/>
        <charset val="238"/>
        <scheme val="minor"/>
      </rPr>
      <t xml:space="preserve">Profesionální digital signage </t>
    </r>
    <r>
      <rPr>
        <sz val="11"/>
        <color theme="0" tint="-0.249977111117893"/>
        <rFont val="Calibri"/>
        <family val="2"/>
        <charset val="238"/>
        <scheme val="minor"/>
      </rPr>
      <t>LED displej, 55", 4K UHD, IPS, 16:9, 500cd/m2, VGA, 2x HDMI vstup, 1x HDMI výstup, DisplayPort, RJ-45, 4x USB, repro, Android, provoz 24/7, VESA montáž.</t>
    </r>
  </si>
  <si>
    <t>Souhrnný list</t>
  </si>
  <si>
    <t>Ústav soudního lékařství</t>
  </si>
  <si>
    <r>
      <t xml:space="preserve">JEDNOTKOVÁ CENA 
v Kč bez DPH **
</t>
    </r>
    <r>
      <rPr>
        <b/>
        <i/>
        <sz val="12"/>
        <color theme="1"/>
        <rFont val="Calibri"/>
        <family val="2"/>
        <charset val="238"/>
        <scheme val="minor"/>
      </rPr>
      <t>(doplní účastník)</t>
    </r>
  </si>
  <si>
    <r>
      <t xml:space="preserve">** Projekt "AV technika - Technika pro živé přenosy" je rozdělena celkem na </t>
    </r>
    <r>
      <rPr>
        <u/>
        <sz val="11"/>
        <rFont val="Calibri"/>
        <family val="2"/>
        <charset val="238"/>
        <scheme val="minor"/>
      </rPr>
      <t>3 etapy/zakázky v průběhu let  2025 - 2027</t>
    </r>
    <r>
      <rPr>
        <sz val="11"/>
        <rFont val="Calibri"/>
        <family val="2"/>
        <charset val="238"/>
        <scheme val="minor"/>
      </rPr>
      <t>. Dodavatel v rámci 1. etapy doplní pouze zvýrazněné položky, které mají ve sloupci "</t>
    </r>
    <r>
      <rPr>
        <b/>
        <i/>
        <sz val="11"/>
        <rFont val="Calibri"/>
        <family val="2"/>
        <charset val="238"/>
        <scheme val="minor"/>
      </rPr>
      <t>Počet měrných jednotek"</t>
    </r>
    <r>
      <rPr>
        <sz val="11"/>
        <rFont val="Calibri"/>
        <family val="2"/>
        <charset val="238"/>
        <scheme val="minor"/>
      </rPr>
      <t xml:space="preserve"> uveden počet měrných jednotek a jsou zvýrazněny žlutou barvou (položky psané šedým písmem nejsou předmětem plnění této veřejné zakázky).</t>
    </r>
  </si>
  <si>
    <t>Ústav soudního lékařství, FNHK, Sokolská 581, 500 05 Hradec Králové - Nový Hradec</t>
  </si>
  <si>
    <t>LF HK – AV technika – Technika pro živé přenosy z piteven 1. etapa</t>
  </si>
  <si>
    <t>Nejvýše přípustná hodnota nabídkové ceny v Kč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</si>
</sst>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Kč-405]_-;\-* #,##0\ [$Kč-405]_-;_-* &quot;-&quot;\ [$Kč-405]_-;_-@_-"/>
    <numFmt numFmtId="165" formatCode="#,##0\ &quot;Kč&quot;"/>
    <numFmt numFmtId="166" formatCode="#,##0.00\ &quot;Kč&quot;"/>
  </numFmts>
  <fonts count="25" x14ac:knownFonts="1">
    <font>
      <sz val="11"/>
      <color theme="1"/>
      <name val="Calibri"/>
      <family val="2"/>
      <charset val="238"/>
      <scheme val="minor"/>
    </font>
    <font>
      <vertAlign val="superscript"/>
      <sz val="11"/>
      <color theme="1"/>
      <name val="Calibri"/>
      <family val="2"/>
      <charset val="238"/>
      <scheme val="minor"/>
    </font>
    <font>
      <b/>
      <sz val="11"/>
      <color theme="1"/>
      <name val="Calibri"/>
      <family val="2"/>
      <charset val="238"/>
      <scheme val="minor"/>
    </font>
    <font>
      <sz val="11"/>
      <name val="Calibri"/>
      <family val="2"/>
      <charset val="238"/>
      <scheme val="minor"/>
    </font>
    <font>
      <b/>
      <sz val="12"/>
      <color theme="1"/>
      <name val="Calibri"/>
      <family val="2"/>
      <charset val="238"/>
    </font>
    <font>
      <sz val="12"/>
      <color theme="1"/>
      <name val="Calibri"/>
      <family val="2"/>
      <charset val="238"/>
    </font>
    <font>
      <b/>
      <sz val="12"/>
      <color theme="1"/>
      <name val="Calibri"/>
      <family val="2"/>
      <charset val="238"/>
      <scheme val="minor"/>
    </font>
    <font>
      <sz val="8"/>
      <name val="Calibri"/>
      <family val="2"/>
      <charset val="238"/>
      <scheme val="minor"/>
    </font>
    <font>
      <u/>
      <sz val="11"/>
      <color theme="10"/>
      <name val="Calibri"/>
      <family val="2"/>
      <charset val="238"/>
      <scheme val="minor"/>
    </font>
    <font>
      <sz val="11"/>
      <color rgb="FF00B050"/>
      <name val="Calibri"/>
      <family val="2"/>
      <charset val="238"/>
      <scheme val="minor"/>
    </font>
    <font>
      <sz val="11"/>
      <color theme="0" tint="-0.499984740745262"/>
      <name val="Calibri"/>
      <family val="2"/>
      <charset val="238"/>
      <scheme val="minor"/>
    </font>
    <font>
      <b/>
      <sz val="11"/>
      <color theme="0" tint="-0.499984740745262"/>
      <name val="Calibri"/>
      <family val="2"/>
      <charset val="238"/>
      <scheme val="minor"/>
    </font>
    <font>
      <b/>
      <sz val="14"/>
      <name val="Calibri"/>
      <family val="2"/>
      <scheme val="minor"/>
    </font>
    <font>
      <sz val="11"/>
      <name val="Calibri"/>
      <family val="2"/>
      <scheme val="minor"/>
    </font>
    <font>
      <b/>
      <sz val="13"/>
      <name val="Calibri"/>
      <family val="2"/>
      <scheme val="minor"/>
    </font>
    <font>
      <b/>
      <i/>
      <sz val="11"/>
      <color theme="1"/>
      <name val="Calibri"/>
      <family val="2"/>
      <charset val="238"/>
      <scheme val="minor"/>
    </font>
    <font>
      <b/>
      <i/>
      <sz val="12"/>
      <color theme="1"/>
      <name val="Calibri"/>
      <family val="2"/>
      <charset val="238"/>
      <scheme val="minor"/>
    </font>
    <font>
      <sz val="11"/>
      <color theme="0" tint="-0.249977111117893"/>
      <name val="Calibri"/>
      <family val="2"/>
      <charset val="238"/>
      <scheme val="minor"/>
    </font>
    <font>
      <u/>
      <sz val="11"/>
      <color theme="0" tint="-0.249977111117893"/>
      <name val="Calibri"/>
      <family val="2"/>
      <charset val="238"/>
      <scheme val="minor"/>
    </font>
    <font>
      <vertAlign val="superscript"/>
      <sz val="11"/>
      <color theme="0" tint="-0.249977111117893"/>
      <name val="Calibri"/>
      <family val="2"/>
      <charset val="238"/>
      <scheme val="minor"/>
    </font>
    <font>
      <b/>
      <sz val="11"/>
      <color theme="0" tint="-0.249977111117893"/>
      <name val="Calibri"/>
      <family val="2"/>
      <charset val="238"/>
      <scheme val="minor"/>
    </font>
    <font>
      <b/>
      <sz val="12"/>
      <name val="Calibri"/>
      <family val="2"/>
      <charset val="238"/>
    </font>
    <font>
      <u/>
      <sz val="11"/>
      <name val="Calibri"/>
      <family val="2"/>
      <charset val="238"/>
      <scheme val="minor"/>
    </font>
    <font>
      <b/>
      <i/>
      <sz val="11"/>
      <name val="Calibri"/>
      <family val="2"/>
      <charset val="238"/>
      <scheme val="minor"/>
    </font>
    <font>
      <b/>
      <sz val="11"/>
      <name val="Calibri"/>
      <family val="2"/>
      <charset val="238"/>
      <scheme val="minor"/>
    </font>
  </fonts>
  <fills count="1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99">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hair">
        <color auto="1"/>
      </top>
      <bottom/>
      <diagonal/>
    </border>
    <border>
      <left style="medium">
        <color auto="1"/>
      </left>
      <right style="thin">
        <color auto="1"/>
      </right>
      <top/>
      <bottom style="hair">
        <color auto="1"/>
      </bottom>
      <diagonal/>
    </border>
    <border>
      <left/>
      <right style="thin">
        <color auto="1"/>
      </right>
      <top/>
      <bottom style="hair">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hair">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medium">
        <color indexed="64"/>
      </top>
      <bottom style="medium">
        <color indexed="64"/>
      </bottom>
      <diagonal/>
    </border>
    <border>
      <left style="thin">
        <color auto="1"/>
      </left>
      <right/>
      <top style="hair">
        <color auto="1"/>
      </top>
      <bottom/>
      <diagonal/>
    </border>
    <border>
      <left style="thin">
        <color auto="1"/>
      </left>
      <right/>
      <top style="thin">
        <color auto="1"/>
      </top>
      <bottom style="hair">
        <color auto="1"/>
      </bottom>
      <diagonal/>
    </border>
    <border>
      <left style="thin">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thin">
        <color auto="1"/>
      </left>
      <right/>
      <top style="hair">
        <color auto="1"/>
      </top>
      <bottom style="medium">
        <color auto="1"/>
      </bottom>
      <diagonal/>
    </border>
    <border>
      <left style="thin">
        <color auto="1"/>
      </left>
      <right/>
      <top style="hair">
        <color auto="1"/>
      </top>
      <bottom style="thin">
        <color auto="1"/>
      </bottom>
      <diagonal/>
    </border>
    <border>
      <left style="thin">
        <color auto="1"/>
      </left>
      <right/>
      <top/>
      <bottom/>
      <diagonal/>
    </border>
    <border>
      <left style="thin">
        <color indexed="64"/>
      </left>
      <right style="medium">
        <color auto="1"/>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medium">
        <color auto="1"/>
      </left>
      <right/>
      <top style="thin">
        <color auto="1"/>
      </top>
      <bottom/>
      <diagonal/>
    </border>
    <border>
      <left/>
      <right/>
      <top style="thin">
        <color auto="1"/>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auto="1"/>
      </bottom>
      <diagonal/>
    </border>
    <border>
      <left style="medium">
        <color indexed="64"/>
      </left>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06">
    <xf numFmtId="0" fontId="0" fillId="0" borderId="0" xfId="0"/>
    <xf numFmtId="0" fontId="0" fillId="0" borderId="0" xfId="0" applyAlignment="1">
      <alignment horizontal="left"/>
    </xf>
    <xf numFmtId="0" fontId="0" fillId="0" borderId="7" xfId="0" applyBorder="1"/>
    <xf numFmtId="0" fontId="0" fillId="0" borderId="8" xfId="0" applyBorder="1"/>
    <xf numFmtId="0" fontId="5" fillId="0" borderId="0" xfId="0" applyFont="1"/>
    <xf numFmtId="0" fontId="2" fillId="0" borderId="18" xfId="0" applyFont="1" applyBorder="1" applyAlignment="1">
      <alignment horizontal="center"/>
    </xf>
    <xf numFmtId="0" fontId="0" fillId="0" borderId="0" xfId="0" applyAlignment="1">
      <alignment wrapText="1"/>
    </xf>
    <xf numFmtId="165" fontId="0" fillId="0" borderId="0" xfId="0" applyNumberFormat="1"/>
    <xf numFmtId="0" fontId="0" fillId="0" borderId="0" xfId="0" applyAlignment="1">
      <alignment vertical="top"/>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165" fontId="0" fillId="0" borderId="0" xfId="0" applyNumberFormat="1" applyAlignment="1">
      <alignment vertical="top"/>
    </xf>
    <xf numFmtId="3" fontId="2" fillId="0" borderId="0" xfId="0" applyNumberFormat="1" applyFont="1"/>
    <xf numFmtId="0" fontId="0" fillId="0" borderId="25" xfId="0" applyBorder="1" applyAlignment="1">
      <alignment horizontal="center" vertical="top"/>
    </xf>
    <xf numFmtId="0" fontId="0" fillId="0" borderId="26" xfId="0" applyBorder="1" applyAlignment="1">
      <alignment horizontal="center" vertical="top"/>
    </xf>
    <xf numFmtId="0" fontId="0" fillId="0" borderId="26" xfId="0" applyBorder="1" applyAlignment="1">
      <alignment vertical="top"/>
    </xf>
    <xf numFmtId="0" fontId="0" fillId="0" borderId="27"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0" fillId="0" borderId="30" xfId="0" applyBorder="1" applyAlignment="1">
      <alignment vertical="top"/>
    </xf>
    <xf numFmtId="0" fontId="0" fillId="0" borderId="31" xfId="0" applyBorder="1" applyAlignment="1">
      <alignment horizontal="center" vertical="top"/>
    </xf>
    <xf numFmtId="0" fontId="3" fillId="0" borderId="31" xfId="0" applyFont="1" applyBorder="1" applyAlignment="1">
      <alignment horizontal="center" vertical="top"/>
    </xf>
    <xf numFmtId="0" fontId="0" fillId="0" borderId="33" xfId="0" applyBorder="1" applyAlignment="1">
      <alignment horizontal="center" vertical="top"/>
    </xf>
    <xf numFmtId="0" fontId="0" fillId="0" borderId="35" xfId="0" applyBorder="1" applyAlignment="1">
      <alignment horizontal="center" vertical="top"/>
    </xf>
    <xf numFmtId="0" fontId="0" fillId="0" borderId="27" xfId="0" applyBorder="1" applyAlignment="1">
      <alignment vertical="top"/>
    </xf>
    <xf numFmtId="0" fontId="0" fillId="0" borderId="31" xfId="0" applyBorder="1" applyAlignment="1">
      <alignment vertical="top"/>
    </xf>
    <xf numFmtId="0" fontId="0" fillId="0" borderId="37" xfId="0" applyBorder="1" applyAlignment="1">
      <alignment vertical="top"/>
    </xf>
    <xf numFmtId="0" fontId="0" fillId="0" borderId="37" xfId="0" applyBorder="1" applyAlignment="1">
      <alignment vertical="top" wrapText="1"/>
    </xf>
    <xf numFmtId="0" fontId="0" fillId="0" borderId="35" xfId="0" applyBorder="1" applyAlignment="1">
      <alignment vertical="top"/>
    </xf>
    <xf numFmtId="0" fontId="2" fillId="3" borderId="24" xfId="0" applyFont="1" applyFill="1" applyBorder="1" applyAlignment="1">
      <alignment horizontal="center" vertical="top"/>
    </xf>
    <xf numFmtId="0" fontId="2" fillId="3" borderId="18" xfId="0" applyFont="1" applyFill="1" applyBorder="1" applyAlignment="1">
      <alignment horizontal="center" vertical="top"/>
    </xf>
    <xf numFmtId="0" fontId="2" fillId="0" borderId="24" xfId="0" applyFont="1" applyBorder="1" applyAlignment="1">
      <alignment horizontal="center"/>
    </xf>
    <xf numFmtId="0" fontId="2" fillId="3" borderId="24" xfId="0" applyFont="1" applyFill="1" applyBorder="1" applyAlignment="1">
      <alignment horizontal="center"/>
    </xf>
    <xf numFmtId="0" fontId="2" fillId="3" borderId="18" xfId="0" applyFont="1" applyFill="1" applyBorder="1" applyAlignment="1">
      <alignment horizontal="center"/>
    </xf>
    <xf numFmtId="0" fontId="0" fillId="3" borderId="0" xfId="0" applyFill="1"/>
    <xf numFmtId="0" fontId="0" fillId="3" borderId="0" xfId="0" applyFill="1" applyAlignment="1">
      <alignment horizontal="center"/>
    </xf>
    <xf numFmtId="0" fontId="0" fillId="0" borderId="30" xfId="0" applyBorder="1" applyAlignment="1">
      <alignment vertical="top" wrapText="1"/>
    </xf>
    <xf numFmtId="0" fontId="5" fillId="3" borderId="9" xfId="0" applyFont="1" applyFill="1" applyBorder="1" applyAlignment="1">
      <alignment horizontal="left"/>
    </xf>
    <xf numFmtId="0" fontId="5" fillId="3" borderId="14" xfId="0" applyFont="1" applyFill="1" applyBorder="1" applyAlignment="1">
      <alignment horizontal="center"/>
    </xf>
    <xf numFmtId="0" fontId="5" fillId="3" borderId="15" xfId="0" applyFont="1" applyFill="1" applyBorder="1" applyAlignment="1">
      <alignment horizontal="left"/>
    </xf>
    <xf numFmtId="0" fontId="5" fillId="3" borderId="10" xfId="0" applyFont="1" applyFill="1" applyBorder="1" applyAlignment="1">
      <alignment horizontal="left"/>
    </xf>
    <xf numFmtId="0" fontId="5" fillId="3" borderId="16" xfId="0" applyFont="1" applyFill="1" applyBorder="1" applyAlignment="1">
      <alignment horizontal="center"/>
    </xf>
    <xf numFmtId="0" fontId="5" fillId="3" borderId="17" xfId="0" applyFont="1" applyFill="1" applyBorder="1" applyAlignment="1">
      <alignment horizontal="left"/>
    </xf>
    <xf numFmtId="0" fontId="0" fillId="0" borderId="31" xfId="0" applyBorder="1" applyAlignment="1">
      <alignment vertical="top" wrapText="1"/>
    </xf>
    <xf numFmtId="0" fontId="0" fillId="0" borderId="38" xfId="0" applyBorder="1" applyAlignment="1">
      <alignment horizontal="center" vertical="top"/>
    </xf>
    <xf numFmtId="0" fontId="0" fillId="0" borderId="39" xfId="0" applyBorder="1" applyAlignment="1">
      <alignment vertical="top"/>
    </xf>
    <xf numFmtId="0" fontId="0" fillId="0" borderId="39" xfId="0" applyBorder="1" applyAlignment="1">
      <alignment horizontal="center" vertical="top"/>
    </xf>
    <xf numFmtId="0" fontId="0" fillId="0" borderId="31" xfId="0" applyBorder="1" applyAlignment="1">
      <alignment horizontal="left" vertical="top"/>
    </xf>
    <xf numFmtId="0" fontId="3" fillId="0" borderId="30" xfId="0" applyFont="1" applyBorder="1" applyAlignment="1">
      <alignment horizontal="center" vertical="top"/>
    </xf>
    <xf numFmtId="0" fontId="0" fillId="3" borderId="0" xfId="0" applyFill="1" applyAlignment="1">
      <alignment wrapText="1"/>
    </xf>
    <xf numFmtId="0" fontId="8" fillId="0" borderId="0" xfId="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9" fillId="0" borderId="0" xfId="0" applyFont="1" applyAlignment="1">
      <alignment vertical="top"/>
    </xf>
    <xf numFmtId="0" fontId="0" fillId="0" borderId="42" xfId="0" applyBorder="1" applyAlignment="1">
      <alignment vertical="top"/>
    </xf>
    <xf numFmtId="0" fontId="0" fillId="0" borderId="43" xfId="0" applyBorder="1" applyAlignment="1">
      <alignment vertical="top"/>
    </xf>
    <xf numFmtId="0" fontId="0" fillId="0" borderId="31" xfId="0" applyBorder="1" applyAlignment="1">
      <alignment wrapText="1"/>
    </xf>
    <xf numFmtId="0" fontId="0" fillId="0" borderId="31" xfId="0" applyBorder="1" applyAlignment="1">
      <alignment horizontal="center"/>
    </xf>
    <xf numFmtId="0" fontId="0" fillId="0" borderId="43" xfId="0" applyBorder="1"/>
    <xf numFmtId="0" fontId="0" fillId="0" borderId="44" xfId="0" applyBorder="1" applyAlignment="1">
      <alignment horizontal="center" vertical="top"/>
    </xf>
    <xf numFmtId="0" fontId="0" fillId="0" borderId="45" xfId="0" applyBorder="1" applyAlignment="1">
      <alignment horizontal="center" vertical="top"/>
    </xf>
    <xf numFmtId="0" fontId="0" fillId="0" borderId="45" xfId="0" applyBorder="1" applyAlignment="1">
      <alignment vertical="top" wrapText="1"/>
    </xf>
    <xf numFmtId="0" fontId="3" fillId="0" borderId="30" xfId="0" applyFont="1" applyBorder="1" applyAlignment="1">
      <alignment vertical="top"/>
    </xf>
    <xf numFmtId="0" fontId="0" fillId="0" borderId="31" xfId="0" applyBorder="1" applyAlignment="1">
      <alignment horizontal="left" vertical="top" wrapText="1"/>
    </xf>
    <xf numFmtId="0" fontId="0" fillId="0" borderId="48" xfId="0" applyBorder="1" applyAlignment="1">
      <alignment horizontal="center" vertical="top"/>
    </xf>
    <xf numFmtId="0" fontId="0" fillId="0" borderId="40" xfId="0" applyBorder="1" applyAlignment="1">
      <alignment horizontal="center" vertical="top"/>
    </xf>
    <xf numFmtId="0" fontId="0" fillId="0" borderId="51" xfId="0" applyBorder="1" applyAlignment="1">
      <alignment horizontal="center" vertical="top"/>
    </xf>
    <xf numFmtId="0" fontId="0" fillId="0" borderId="52" xfId="0" applyBorder="1" applyAlignment="1">
      <alignment horizontal="center" vertical="top"/>
    </xf>
    <xf numFmtId="0" fontId="0" fillId="0" borderId="45" xfId="0" applyBorder="1" applyAlignment="1">
      <alignment horizontal="center" vertical="top" wrapText="1"/>
    </xf>
    <xf numFmtId="0" fontId="0" fillId="0" borderId="43" xfId="0" applyBorder="1" applyAlignment="1">
      <alignment vertical="top" wrapText="1"/>
    </xf>
    <xf numFmtId="0" fontId="0" fillId="0" borderId="56" xfId="0" applyBorder="1" applyAlignment="1">
      <alignment vertical="top"/>
    </xf>
    <xf numFmtId="0" fontId="0" fillId="0" borderId="56" xfId="0" applyBorder="1" applyAlignment="1">
      <alignment horizontal="center" vertical="top"/>
    </xf>
    <xf numFmtId="0" fontId="0" fillId="0" borderId="40" xfId="0" applyBorder="1" applyAlignment="1">
      <alignment vertical="top"/>
    </xf>
    <xf numFmtId="0" fontId="0" fillId="0" borderId="53" xfId="0" applyBorder="1" applyAlignment="1">
      <alignment vertical="top" wrapText="1"/>
    </xf>
    <xf numFmtId="0" fontId="0" fillId="4" borderId="31" xfId="0" applyFill="1" applyBorder="1" applyAlignment="1">
      <alignment horizontal="center" vertical="top"/>
    </xf>
    <xf numFmtId="0" fontId="0" fillId="4" borderId="45" xfId="0" applyFill="1" applyBorder="1" applyAlignment="1">
      <alignment horizontal="center" vertical="top" wrapText="1"/>
    </xf>
    <xf numFmtId="0" fontId="3" fillId="4" borderId="31" xfId="0" applyFont="1" applyFill="1" applyBorder="1" applyAlignment="1">
      <alignment horizontal="center" vertical="top"/>
    </xf>
    <xf numFmtId="0" fontId="0" fillId="4" borderId="56" xfId="0" applyFill="1" applyBorder="1" applyAlignment="1">
      <alignment horizontal="center" vertical="top"/>
    </xf>
    <xf numFmtId="0" fontId="0" fillId="4" borderId="31" xfId="0" applyFill="1" applyBorder="1" applyAlignment="1">
      <alignment horizontal="center" vertical="top" wrapText="1"/>
    </xf>
    <xf numFmtId="0" fontId="0" fillId="4" borderId="40" xfId="0" applyFill="1" applyBorder="1" applyAlignment="1">
      <alignment horizontal="center" vertical="top"/>
    </xf>
    <xf numFmtId="0" fontId="0" fillId="4" borderId="45" xfId="0" applyFill="1" applyBorder="1" applyAlignment="1">
      <alignment horizontal="center" vertical="top"/>
    </xf>
    <xf numFmtId="0" fontId="0" fillId="4" borderId="31" xfId="0" applyFill="1" applyBorder="1" applyAlignment="1">
      <alignment horizontal="center"/>
    </xf>
    <xf numFmtId="0" fontId="0" fillId="4" borderId="39" xfId="0" applyFill="1" applyBorder="1" applyAlignment="1">
      <alignment horizontal="center" vertical="top"/>
    </xf>
    <xf numFmtId="0" fontId="0" fillId="4" borderId="27" xfId="0" applyFill="1" applyBorder="1" applyAlignment="1">
      <alignment horizontal="center" vertical="top"/>
    </xf>
    <xf numFmtId="0" fontId="0" fillId="4" borderId="35" xfId="0" applyFill="1" applyBorder="1" applyAlignment="1">
      <alignment horizontal="center" vertical="top"/>
    </xf>
    <xf numFmtId="0" fontId="12" fillId="3" borderId="0" xfId="0" applyFont="1" applyFill="1" applyAlignment="1" applyProtection="1">
      <alignment horizontal="center" vertical="center" wrapText="1"/>
      <protection locked="0"/>
    </xf>
    <xf numFmtId="0" fontId="12" fillId="3" borderId="0" xfId="0" applyFont="1" applyFill="1" applyAlignment="1" applyProtection="1">
      <alignment vertical="center" wrapText="1"/>
      <protection locked="0"/>
    </xf>
    <xf numFmtId="1" fontId="13" fillId="5" borderId="0" xfId="0" applyNumberFormat="1" applyFont="1" applyFill="1" applyAlignment="1" applyProtection="1">
      <alignment horizontal="left" vertical="center"/>
      <protection locked="0"/>
    </xf>
    <xf numFmtId="1" fontId="13" fillId="3" borderId="0" xfId="0" applyNumberFormat="1" applyFont="1" applyFill="1" applyAlignment="1" applyProtection="1">
      <alignment horizontal="left" vertical="center"/>
      <protection locked="0"/>
    </xf>
    <xf numFmtId="0" fontId="0" fillId="3" borderId="0" xfId="0" applyFill="1" applyAlignment="1">
      <alignment horizontal="right"/>
    </xf>
    <xf numFmtId="0" fontId="10" fillId="3" borderId="0" xfId="0" applyFont="1" applyFill="1" applyAlignment="1">
      <alignment horizontal="right"/>
    </xf>
    <xf numFmtId="166" fontId="6" fillId="3" borderId="21" xfId="0" applyNumberFormat="1" applyFont="1" applyFill="1" applyBorder="1" applyAlignment="1">
      <alignment horizontal="center" vertical="center" wrapText="1"/>
    </xf>
    <xf numFmtId="166" fontId="0" fillId="3" borderId="0" xfId="0" applyNumberFormat="1" applyFill="1"/>
    <xf numFmtId="166" fontId="5" fillId="3" borderId="15" xfId="0" applyNumberFormat="1" applyFont="1" applyFill="1" applyBorder="1" applyAlignment="1">
      <alignment horizontal="left"/>
    </xf>
    <xf numFmtId="166" fontId="5" fillId="3" borderId="17" xfId="0" applyNumberFormat="1" applyFont="1" applyFill="1" applyBorder="1" applyAlignment="1">
      <alignment horizontal="left"/>
    </xf>
    <xf numFmtId="166" fontId="0" fillId="0" borderId="0" xfId="0" applyNumberFormat="1"/>
    <xf numFmtId="0" fontId="0" fillId="0" borderId="60" xfId="0" applyBorder="1" applyAlignment="1">
      <alignment vertical="top" wrapText="1"/>
    </xf>
    <xf numFmtId="0" fontId="3" fillId="0" borderId="43" xfId="0" applyFont="1" applyBorder="1" applyAlignment="1">
      <alignment vertical="top" wrapText="1"/>
    </xf>
    <xf numFmtId="0" fontId="0" fillId="0" borderId="61" xfId="0" applyBorder="1" applyAlignment="1">
      <alignment vertical="top" wrapText="1"/>
    </xf>
    <xf numFmtId="0" fontId="17" fillId="0" borderId="29" xfId="0" applyFont="1" applyBorder="1" applyAlignment="1">
      <alignment horizontal="center" vertical="top"/>
    </xf>
    <xf numFmtId="0" fontId="17" fillId="0" borderId="0" xfId="0" applyFont="1" applyAlignment="1">
      <alignment vertical="top"/>
    </xf>
    <xf numFmtId="0" fontId="17" fillId="0" borderId="50" xfId="0" applyFont="1" applyBorder="1" applyAlignment="1">
      <alignment horizontal="center" vertical="top"/>
    </xf>
    <xf numFmtId="0" fontId="17" fillId="0" borderId="54" xfId="0" applyFont="1" applyBorder="1" applyAlignment="1">
      <alignment horizontal="center" vertical="top"/>
    </xf>
    <xf numFmtId="0" fontId="17" fillId="0" borderId="54" xfId="0" applyFont="1" applyBorder="1" applyAlignment="1">
      <alignment vertical="top"/>
    </xf>
    <xf numFmtId="166" fontId="17" fillId="0" borderId="54" xfId="0" applyNumberFormat="1" applyFont="1" applyBorder="1" applyAlignment="1">
      <alignment vertical="top"/>
    </xf>
    <xf numFmtId="0" fontId="17" fillId="0" borderId="62" xfId="0" applyFont="1" applyBorder="1" applyAlignment="1">
      <alignment vertical="top" wrapText="1"/>
    </xf>
    <xf numFmtId="0" fontId="2" fillId="3" borderId="0" xfId="0" applyFont="1" applyFill="1" applyBorder="1" applyAlignment="1">
      <alignment vertical="center"/>
    </xf>
    <xf numFmtId="0" fontId="0" fillId="3" borderId="0" xfId="0" applyFill="1" applyBorder="1" applyAlignment="1">
      <alignment vertical="center"/>
    </xf>
    <xf numFmtId="0" fontId="6" fillId="3" borderId="22" xfId="0" applyFont="1" applyFill="1" applyBorder="1" applyAlignment="1" applyProtection="1">
      <alignment horizontal="center" vertical="center" wrapText="1"/>
      <protection locked="0"/>
    </xf>
    <xf numFmtId="0" fontId="17" fillId="0" borderId="30" xfId="0" applyFont="1" applyBorder="1" applyAlignment="1">
      <alignment horizontal="center" vertical="top"/>
    </xf>
    <xf numFmtId="0" fontId="17" fillId="0" borderId="30" xfId="0" applyFont="1" applyBorder="1" applyAlignment="1">
      <alignment vertical="top"/>
    </xf>
    <xf numFmtId="0" fontId="17" fillId="0" borderId="31" xfId="0" applyFont="1" applyBorder="1" applyAlignment="1">
      <alignment horizontal="center" vertical="top"/>
    </xf>
    <xf numFmtId="165" fontId="17" fillId="0" borderId="31" xfId="0" applyNumberFormat="1" applyFont="1" applyBorder="1" applyAlignment="1">
      <alignment vertical="top"/>
    </xf>
    <xf numFmtId="0" fontId="17" fillId="0" borderId="32" xfId="0" applyFont="1" applyBorder="1" applyAlignment="1">
      <alignment vertical="top" wrapText="1"/>
    </xf>
    <xf numFmtId="165" fontId="17" fillId="0" borderId="0" xfId="0" applyNumberFormat="1" applyFont="1" applyAlignment="1">
      <alignment vertical="top"/>
    </xf>
    <xf numFmtId="0" fontId="17" fillId="0" borderId="30" xfId="0" applyFont="1" applyBorder="1" applyAlignment="1">
      <alignment horizontal="center" vertical="top" wrapText="1"/>
    </xf>
    <xf numFmtId="0" fontId="17" fillId="0" borderId="31" xfId="0" applyFont="1" applyBorder="1" applyAlignment="1">
      <alignment vertical="top" wrapText="1"/>
    </xf>
    <xf numFmtId="0" fontId="17" fillId="0" borderId="31" xfId="0" applyFont="1" applyBorder="1" applyAlignment="1">
      <alignment horizontal="center" vertical="top" wrapText="1"/>
    </xf>
    <xf numFmtId="165" fontId="17" fillId="0" borderId="31" xfId="0" applyNumberFormat="1" applyFont="1" applyBorder="1" applyAlignment="1">
      <alignment vertical="top" wrapText="1"/>
    </xf>
    <xf numFmtId="0" fontId="17" fillId="0" borderId="37" xfId="0" applyFont="1" applyBorder="1" applyAlignment="1">
      <alignment vertical="top" wrapText="1"/>
    </xf>
    <xf numFmtId="0" fontId="17" fillId="0" borderId="31" xfId="0" applyFont="1" applyBorder="1" applyAlignment="1">
      <alignment vertical="top"/>
    </xf>
    <xf numFmtId="0" fontId="17" fillId="0" borderId="31" xfId="0" applyFont="1" applyBorder="1" applyAlignment="1">
      <alignment horizontal="left" vertical="top" wrapText="1"/>
    </xf>
    <xf numFmtId="0" fontId="17" fillId="0" borderId="34" xfId="0" applyFont="1" applyBorder="1" applyAlignment="1">
      <alignment horizontal="center" vertical="top"/>
    </xf>
    <xf numFmtId="0" fontId="17" fillId="0" borderId="34" xfId="0" applyFont="1" applyBorder="1" applyAlignment="1">
      <alignment vertical="top" wrapText="1"/>
    </xf>
    <xf numFmtId="0" fontId="17" fillId="0" borderId="35" xfId="0" applyFont="1" applyBorder="1" applyAlignment="1">
      <alignment horizontal="center" vertical="top"/>
    </xf>
    <xf numFmtId="165" fontId="17" fillId="0" borderId="35" xfId="0" applyNumberFormat="1" applyFont="1" applyBorder="1" applyAlignment="1">
      <alignment vertical="top"/>
    </xf>
    <xf numFmtId="0" fontId="17" fillId="0" borderId="36" xfId="0" applyFont="1" applyBorder="1" applyAlignment="1">
      <alignment vertical="top" wrapText="1"/>
    </xf>
    <xf numFmtId="0" fontId="17" fillId="0" borderId="25" xfId="0" applyFont="1" applyBorder="1" applyAlignment="1">
      <alignment horizontal="center" vertical="top"/>
    </xf>
    <xf numFmtId="0" fontId="17" fillId="0" borderId="26" xfId="0" applyFont="1" applyBorder="1" applyAlignment="1">
      <alignment horizontal="center" vertical="top"/>
    </xf>
    <xf numFmtId="0" fontId="17" fillId="0" borderId="26" xfId="0" applyFont="1" applyBorder="1" applyAlignment="1">
      <alignment vertical="top" wrapText="1"/>
    </xf>
    <xf numFmtId="0" fontId="17" fillId="0" borderId="27" xfId="0" applyFont="1" applyBorder="1" applyAlignment="1">
      <alignment horizontal="center" vertical="top"/>
    </xf>
    <xf numFmtId="165" fontId="17" fillId="0" borderId="27" xfId="0" applyNumberFormat="1" applyFont="1" applyBorder="1" applyAlignment="1">
      <alignment vertical="top"/>
    </xf>
    <xf numFmtId="0" fontId="17" fillId="0" borderId="28" xfId="0" applyFont="1" applyBorder="1" applyAlignment="1">
      <alignment vertical="top"/>
    </xf>
    <xf numFmtId="0" fontId="17" fillId="0" borderId="32" xfId="0" applyFont="1" applyBorder="1" applyAlignment="1">
      <alignment vertical="top"/>
    </xf>
    <xf numFmtId="0" fontId="17" fillId="0" borderId="36" xfId="0" applyFont="1" applyBorder="1" applyAlignment="1">
      <alignment vertical="top"/>
    </xf>
    <xf numFmtId="0" fontId="17" fillId="0" borderId="33" xfId="0" applyFont="1" applyBorder="1" applyAlignment="1">
      <alignment horizontal="center" vertical="top"/>
    </xf>
    <xf numFmtId="0" fontId="2" fillId="3" borderId="0" xfId="0" applyFont="1" applyFill="1" applyBorder="1" applyAlignment="1">
      <alignment horizontal="left" vertical="center"/>
    </xf>
    <xf numFmtId="166" fontId="2" fillId="3" borderId="0" xfId="0" applyNumberFormat="1" applyFont="1" applyFill="1" applyBorder="1" applyAlignment="1">
      <alignment vertical="center"/>
    </xf>
    <xf numFmtId="0" fontId="17" fillId="0" borderId="45" xfId="0" applyFont="1" applyBorder="1" applyAlignment="1">
      <alignment vertical="top"/>
    </xf>
    <xf numFmtId="0" fontId="17" fillId="0" borderId="45" xfId="0" applyFont="1" applyBorder="1" applyAlignment="1">
      <alignment horizontal="left" vertical="top" wrapText="1"/>
    </xf>
    <xf numFmtId="0" fontId="17" fillId="0" borderId="45" xfId="0" applyFont="1" applyBorder="1" applyAlignment="1">
      <alignment horizontal="center" vertical="top"/>
    </xf>
    <xf numFmtId="165" fontId="17" fillId="0" borderId="45" xfId="0" applyNumberFormat="1" applyFont="1" applyBorder="1" applyAlignment="1">
      <alignment vertical="top"/>
    </xf>
    <xf numFmtId="0" fontId="17" fillId="0" borderId="46" xfId="0" applyFont="1" applyBorder="1" applyAlignment="1">
      <alignment vertical="top" wrapText="1"/>
    </xf>
    <xf numFmtId="0" fontId="18" fillId="0" borderId="0" xfId="1" applyFont="1" applyAlignment="1">
      <alignment horizontal="center" vertical="top" wrapText="1"/>
    </xf>
    <xf numFmtId="0" fontId="17" fillId="0" borderId="57" xfId="0" applyFont="1" applyBorder="1" applyAlignment="1">
      <alignment horizontal="center" vertical="top"/>
    </xf>
    <xf numFmtId="0" fontId="17" fillId="0" borderId="57" xfId="0" applyFont="1" applyBorder="1" applyAlignment="1">
      <alignment vertical="top" wrapText="1"/>
    </xf>
    <xf numFmtId="165" fontId="17" fillId="0" borderId="57" xfId="0" applyNumberFormat="1" applyFont="1" applyBorder="1" applyAlignment="1">
      <alignment vertical="top"/>
    </xf>
    <xf numFmtId="0" fontId="17" fillId="0" borderId="58" xfId="0" applyFont="1" applyBorder="1" applyAlignment="1">
      <alignment vertical="top" wrapText="1"/>
    </xf>
    <xf numFmtId="0" fontId="17" fillId="0" borderId="49" xfId="0" applyFont="1" applyBorder="1" applyAlignment="1">
      <alignment horizontal="center" vertical="top"/>
    </xf>
    <xf numFmtId="0" fontId="17" fillId="0" borderId="49" xfId="0" applyFont="1" applyBorder="1" applyAlignment="1">
      <alignment vertical="top"/>
    </xf>
    <xf numFmtId="0" fontId="17" fillId="0" borderId="40" xfId="0" applyFont="1" applyBorder="1" applyAlignment="1">
      <alignment horizontal="center" vertical="top"/>
    </xf>
    <xf numFmtId="165" fontId="17" fillId="0" borderId="40" xfId="0" applyNumberFormat="1" applyFont="1" applyBorder="1" applyAlignment="1">
      <alignment vertical="top"/>
    </xf>
    <xf numFmtId="0" fontId="17" fillId="0" borderId="41" xfId="0" applyFont="1" applyBorder="1" applyAlignment="1">
      <alignment vertical="top" wrapText="1"/>
    </xf>
    <xf numFmtId="0" fontId="17" fillId="0" borderId="0" xfId="0" applyFont="1"/>
    <xf numFmtId="0" fontId="17" fillId="0" borderId="43" xfId="0" applyFont="1" applyBorder="1" applyAlignment="1">
      <alignment vertical="top"/>
    </xf>
    <xf numFmtId="0" fontId="17" fillId="0" borderId="34" xfId="0" applyFont="1" applyBorder="1" applyAlignment="1">
      <alignment vertical="top"/>
    </xf>
    <xf numFmtId="0" fontId="17" fillId="0" borderId="29" xfId="0" applyFont="1" applyBorder="1" applyAlignment="1">
      <alignment horizontal="center" vertical="top" wrapText="1"/>
    </xf>
    <xf numFmtId="0" fontId="17" fillId="0" borderId="45" xfId="0" applyFont="1" applyBorder="1" applyAlignment="1">
      <alignment vertical="top" wrapText="1"/>
    </xf>
    <xf numFmtId="0" fontId="17" fillId="0" borderId="43" xfId="0" applyFont="1" applyBorder="1" applyAlignment="1">
      <alignment vertical="top" wrapText="1"/>
    </xf>
    <xf numFmtId="0" fontId="17" fillId="0" borderId="40" xfId="0" applyFont="1" applyBorder="1" applyAlignment="1">
      <alignment vertical="top"/>
    </xf>
    <xf numFmtId="0" fontId="17" fillId="0" borderId="40" xfId="0" applyFont="1" applyBorder="1" applyAlignment="1">
      <alignment horizontal="left" vertical="top" wrapText="1"/>
    </xf>
    <xf numFmtId="0" fontId="17" fillId="0" borderId="30" xfId="0" applyFont="1" applyBorder="1" applyAlignment="1">
      <alignment vertical="top" wrapText="1"/>
    </xf>
    <xf numFmtId="0" fontId="2" fillId="3" borderId="65" xfId="0" applyFont="1" applyFill="1" applyBorder="1" applyAlignment="1">
      <alignment horizontal="center" vertical="top"/>
    </xf>
    <xf numFmtId="0" fontId="2" fillId="3" borderId="63" xfId="0" applyFont="1" applyFill="1" applyBorder="1" applyAlignment="1">
      <alignment horizontal="center" vertical="top"/>
    </xf>
    <xf numFmtId="0" fontId="17" fillId="0" borderId="33" xfId="0" applyFont="1" applyBorder="1" applyAlignment="1">
      <alignment horizontal="center" vertical="top" wrapText="1"/>
    </xf>
    <xf numFmtId="165" fontId="17" fillId="0" borderId="54" xfId="0" applyNumberFormat="1" applyFont="1" applyBorder="1" applyAlignment="1">
      <alignment vertical="top"/>
    </xf>
    <xf numFmtId="0" fontId="17" fillId="0" borderId="66" xfId="0" applyFont="1" applyBorder="1" applyAlignment="1">
      <alignment vertical="top"/>
    </xf>
    <xf numFmtId="0" fontId="0" fillId="0" borderId="67" xfId="0" applyBorder="1" applyAlignment="1">
      <alignment vertical="top"/>
    </xf>
    <xf numFmtId="0" fontId="0" fillId="0" borderId="42" xfId="0" applyBorder="1" applyAlignment="1">
      <alignment vertical="top" wrapText="1"/>
    </xf>
    <xf numFmtId="0" fontId="17" fillId="0" borderId="60" xfId="0" applyFont="1" applyBorder="1" applyAlignment="1">
      <alignment vertical="top" wrapText="1"/>
    </xf>
    <xf numFmtId="0" fontId="17" fillId="0" borderId="53" xfId="0" applyFont="1" applyBorder="1" applyAlignment="1">
      <alignment vertical="top" wrapText="1"/>
    </xf>
    <xf numFmtId="0" fontId="17" fillId="0" borderId="68" xfId="0" applyFont="1" applyBorder="1" applyAlignment="1">
      <alignment vertical="top" wrapText="1"/>
    </xf>
    <xf numFmtId="0" fontId="17" fillId="0" borderId="43" xfId="0" applyFont="1" applyBorder="1" applyAlignment="1">
      <alignment horizontal="left" vertical="top" wrapText="1"/>
    </xf>
    <xf numFmtId="0" fontId="6" fillId="0" borderId="59" xfId="0" applyFont="1" applyBorder="1" applyAlignment="1">
      <alignment horizontal="center" vertical="center" wrapText="1"/>
    </xf>
    <xf numFmtId="0" fontId="17" fillId="0" borderId="69" xfId="0" applyFont="1" applyBorder="1" applyAlignment="1">
      <alignment vertical="top" wrapText="1"/>
    </xf>
    <xf numFmtId="0" fontId="17" fillId="0" borderId="41" xfId="0" applyFont="1" applyBorder="1" applyAlignment="1">
      <alignment vertical="top"/>
    </xf>
    <xf numFmtId="0" fontId="17" fillId="0" borderId="48" xfId="0" applyFont="1" applyBorder="1" applyAlignment="1">
      <alignment horizontal="center" vertical="top"/>
    </xf>
    <xf numFmtId="0" fontId="17" fillId="0" borderId="35" xfId="0" applyFont="1" applyBorder="1" applyAlignment="1">
      <alignment vertical="top" wrapText="1"/>
    </xf>
    <xf numFmtId="0" fontId="0" fillId="0" borderId="43" xfId="0" applyBorder="1" applyAlignment="1">
      <alignment wrapText="1"/>
    </xf>
    <xf numFmtId="0" fontId="17" fillId="0" borderId="66" xfId="0" applyFont="1" applyBorder="1" applyAlignment="1">
      <alignment vertical="top" wrapText="1"/>
    </xf>
    <xf numFmtId="0" fontId="0" fillId="0" borderId="27" xfId="0" applyBorder="1" applyAlignment="1">
      <alignment wrapText="1"/>
    </xf>
    <xf numFmtId="0" fontId="0" fillId="4" borderId="27" xfId="0" applyFill="1" applyBorder="1" applyAlignment="1">
      <alignment horizontal="center"/>
    </xf>
    <xf numFmtId="0" fontId="0" fillId="0" borderId="27" xfId="0" applyBorder="1" applyAlignment="1">
      <alignment horizontal="center"/>
    </xf>
    <xf numFmtId="0" fontId="0" fillId="0" borderId="42" xfId="0" applyBorder="1" applyAlignment="1">
      <alignment wrapText="1"/>
    </xf>
    <xf numFmtId="0" fontId="0" fillId="0" borderId="66" xfId="0" applyBorder="1" applyAlignment="1">
      <alignment vertical="top"/>
    </xf>
    <xf numFmtId="0" fontId="2" fillId="3" borderId="71" xfId="0" applyFont="1" applyFill="1" applyBorder="1" applyAlignment="1">
      <alignment horizontal="center" vertical="top"/>
    </xf>
    <xf numFmtId="0" fontId="2" fillId="3" borderId="0" xfId="0" applyFont="1" applyFill="1" applyBorder="1" applyAlignment="1">
      <alignment horizontal="center" vertical="top"/>
    </xf>
    <xf numFmtId="0" fontId="0" fillId="0" borderId="27" xfId="0" applyBorder="1" applyAlignment="1">
      <alignment vertical="top" wrapText="1"/>
    </xf>
    <xf numFmtId="0" fontId="17" fillId="0" borderId="44" xfId="0" applyFont="1" applyBorder="1" applyAlignment="1">
      <alignment horizontal="center" vertical="top"/>
    </xf>
    <xf numFmtId="0" fontId="17" fillId="0" borderId="47" xfId="0" applyFont="1" applyBorder="1" applyAlignment="1">
      <alignment horizontal="center" vertical="top"/>
    </xf>
    <xf numFmtId="0" fontId="17" fillId="0" borderId="47" xfId="0" applyFont="1" applyBorder="1" applyAlignment="1">
      <alignment vertical="top" wrapText="1"/>
    </xf>
    <xf numFmtId="0" fontId="17" fillId="0" borderId="46" xfId="0" applyFont="1" applyBorder="1" applyAlignment="1">
      <alignment vertical="top"/>
    </xf>
    <xf numFmtId="0" fontId="17" fillId="0" borderId="35" xfId="0" applyFont="1" applyBorder="1" applyAlignment="1">
      <alignment vertical="top"/>
    </xf>
    <xf numFmtId="0" fontId="0" fillId="0" borderId="42" xfId="0" applyBorder="1"/>
    <xf numFmtId="0" fontId="2" fillId="3" borderId="72" xfId="0" applyFont="1" applyFill="1" applyBorder="1" applyAlignment="1">
      <alignment horizontal="center"/>
    </xf>
    <xf numFmtId="0" fontId="2" fillId="3" borderId="73" xfId="0" applyFont="1" applyFill="1" applyBorder="1" applyAlignment="1">
      <alignment horizontal="center"/>
    </xf>
    <xf numFmtId="0" fontId="17" fillId="0" borderId="26" xfId="0" applyFont="1" applyBorder="1" applyAlignment="1">
      <alignment vertical="top"/>
    </xf>
    <xf numFmtId="0" fontId="17" fillId="0" borderId="42" xfId="0" applyFont="1" applyBorder="1" applyAlignment="1">
      <alignment vertical="top" wrapText="1"/>
    </xf>
    <xf numFmtId="0" fontId="2" fillId="0" borderId="59"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71" xfId="0" applyFont="1" applyBorder="1" applyAlignment="1">
      <alignment horizontal="center" vertical="top"/>
    </xf>
    <xf numFmtId="0" fontId="0" fillId="0" borderId="23" xfId="0" applyBorder="1" applyAlignment="1">
      <alignment vertical="top"/>
    </xf>
    <xf numFmtId="166" fontId="17" fillId="0" borderId="54" xfId="0" applyNumberFormat="1" applyFont="1" applyBorder="1" applyAlignment="1">
      <alignment horizontal="center" vertical="top"/>
    </xf>
    <xf numFmtId="166" fontId="17" fillId="0" borderId="31" xfId="0" applyNumberFormat="1" applyFont="1" applyBorder="1" applyAlignment="1">
      <alignment horizontal="center" vertical="top"/>
    </xf>
    <xf numFmtId="166" fontId="17" fillId="0" borderId="31" xfId="0" applyNumberFormat="1" applyFont="1" applyBorder="1" applyAlignment="1">
      <alignment horizontal="center" vertical="top" wrapText="1"/>
    </xf>
    <xf numFmtId="166" fontId="17" fillId="0" borderId="35" xfId="0" applyNumberFormat="1" applyFont="1" applyBorder="1" applyAlignment="1">
      <alignment horizontal="center" vertical="top"/>
    </xf>
    <xf numFmtId="166" fontId="17" fillId="0" borderId="27" xfId="0" applyNumberFormat="1" applyFont="1" applyBorder="1" applyAlignment="1">
      <alignment horizontal="center" vertical="top"/>
    </xf>
    <xf numFmtId="166" fontId="2" fillId="3" borderId="0" xfId="0" applyNumberFormat="1" applyFont="1" applyFill="1" applyBorder="1" applyAlignment="1">
      <alignment horizontal="left" vertical="center"/>
    </xf>
    <xf numFmtId="166" fontId="0" fillId="3" borderId="0" xfId="0" applyNumberFormat="1" applyFill="1" applyAlignment="1">
      <alignment horizontal="center"/>
    </xf>
    <xf numFmtId="166" fontId="0" fillId="0" borderId="0" xfId="0" applyNumberFormat="1" applyAlignment="1">
      <alignment horizontal="center"/>
    </xf>
    <xf numFmtId="166" fontId="17" fillId="0" borderId="45" xfId="0" applyNumberFormat="1" applyFont="1" applyBorder="1" applyAlignment="1">
      <alignment horizontal="center" vertical="top"/>
    </xf>
    <xf numFmtId="166" fontId="17" fillId="0" borderId="57" xfId="0" applyNumberFormat="1" applyFont="1" applyBorder="1" applyAlignment="1">
      <alignment horizontal="center" vertical="top"/>
    </xf>
    <xf numFmtId="166" fontId="17" fillId="0" borderId="40" xfId="0" applyNumberFormat="1" applyFont="1" applyBorder="1" applyAlignment="1">
      <alignment horizontal="center" vertical="top"/>
    </xf>
    <xf numFmtId="166" fontId="2" fillId="0" borderId="18" xfId="0" applyNumberFormat="1" applyFont="1" applyBorder="1" applyAlignment="1">
      <alignment horizontal="left" vertical="top"/>
    </xf>
    <xf numFmtId="0" fontId="2" fillId="2" borderId="74" xfId="0" applyFont="1" applyFill="1" applyBorder="1" applyAlignment="1">
      <alignment vertical="center"/>
    </xf>
    <xf numFmtId="0" fontId="2" fillId="2" borderId="75" xfId="0" applyFont="1" applyFill="1" applyBorder="1" applyAlignment="1">
      <alignment vertical="center"/>
    </xf>
    <xf numFmtId="49" fontId="4" fillId="0" borderId="77" xfId="0" applyNumberFormat="1" applyFont="1" applyBorder="1"/>
    <xf numFmtId="49" fontId="4" fillId="0" borderId="80" xfId="0" applyNumberFormat="1" applyFont="1" applyBorder="1"/>
    <xf numFmtId="49" fontId="4" fillId="0" borderId="82" xfId="0" applyNumberFormat="1" applyFont="1" applyBorder="1"/>
    <xf numFmtId="165" fontId="2" fillId="3" borderId="0" xfId="0" applyNumberFormat="1" applyFont="1" applyFill="1" applyBorder="1"/>
    <xf numFmtId="0" fontId="0" fillId="0" borderId="87" xfId="0" applyBorder="1"/>
    <xf numFmtId="0" fontId="0" fillId="0" borderId="89" xfId="0" applyBorder="1"/>
    <xf numFmtId="0" fontId="0" fillId="0" borderId="91" xfId="0" applyBorder="1"/>
    <xf numFmtId="0" fontId="0" fillId="0" borderId="92" xfId="0" applyBorder="1"/>
    <xf numFmtId="0" fontId="2" fillId="2" borderId="85" xfId="0" applyFont="1" applyFill="1" applyBorder="1" applyAlignment="1">
      <alignment vertical="center"/>
    </xf>
    <xf numFmtId="0" fontId="2" fillId="2" borderId="86" xfId="0" applyFont="1" applyFill="1" applyBorder="1" applyAlignment="1">
      <alignment vertical="center"/>
    </xf>
    <xf numFmtId="166" fontId="2" fillId="8" borderId="22" xfId="0" applyNumberFormat="1" applyFont="1" applyFill="1" applyBorder="1" applyAlignment="1">
      <alignment horizontal="center" vertical="center" wrapText="1"/>
    </xf>
    <xf numFmtId="0" fontId="17" fillId="0" borderId="96" xfId="0" applyFont="1" applyBorder="1" applyAlignment="1">
      <alignment vertical="top" wrapText="1"/>
    </xf>
    <xf numFmtId="0" fontId="17" fillId="0" borderId="42" xfId="0" applyFont="1" applyBorder="1" applyAlignment="1">
      <alignment vertical="top"/>
    </xf>
    <xf numFmtId="0" fontId="6" fillId="9" borderId="11" xfId="0" applyFont="1" applyFill="1" applyBorder="1" applyAlignment="1">
      <alignment horizontal="left"/>
    </xf>
    <xf numFmtId="0" fontId="0" fillId="9" borderId="12" xfId="0" applyFill="1" applyBorder="1" applyAlignment="1">
      <alignment horizontal="center"/>
    </xf>
    <xf numFmtId="166" fontId="0" fillId="9" borderId="13" xfId="0" applyNumberFormat="1" applyFill="1" applyBorder="1" applyAlignment="1">
      <alignment horizontal="left"/>
    </xf>
    <xf numFmtId="0" fontId="2" fillId="9" borderId="12" xfId="0" applyFont="1" applyFill="1" applyBorder="1" applyAlignment="1">
      <alignment horizontal="center"/>
    </xf>
    <xf numFmtId="0" fontId="2" fillId="9" borderId="13" xfId="0" applyFont="1" applyFill="1" applyBorder="1" applyAlignment="1">
      <alignment horizontal="left"/>
    </xf>
    <xf numFmtId="0" fontId="0" fillId="9" borderId="13" xfId="0" applyFill="1" applyBorder="1" applyAlignment="1">
      <alignment horizontal="left"/>
    </xf>
    <xf numFmtId="166" fontId="17" fillId="0" borderId="31" xfId="0" applyNumberFormat="1" applyFont="1" applyBorder="1" applyAlignment="1">
      <alignment vertical="top"/>
    </xf>
    <xf numFmtId="0" fontId="0" fillId="0" borderId="0" xfId="0" applyBorder="1"/>
    <xf numFmtId="165" fontId="2" fillId="4" borderId="97" xfId="0" applyNumberFormat="1" applyFont="1" applyFill="1" applyBorder="1" applyAlignment="1">
      <alignment horizontal="center" vertical="center"/>
    </xf>
    <xf numFmtId="0" fontId="2" fillId="2" borderId="6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55" xfId="0" applyFont="1" applyFill="1" applyBorder="1" applyAlignment="1">
      <alignment horizontal="center" vertical="center"/>
    </xf>
    <xf numFmtId="0" fontId="14" fillId="3" borderId="0" xfId="0" applyFont="1" applyFill="1" applyAlignment="1" applyProtection="1">
      <alignment horizontal="center" vertical="center" wrapText="1"/>
      <protection locked="0"/>
    </xf>
    <xf numFmtId="0" fontId="2" fillId="3" borderId="98" xfId="0" applyFont="1" applyFill="1"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21" fillId="0" borderId="78" xfId="0" applyFont="1" applyBorder="1" applyAlignment="1">
      <alignment horizontal="left"/>
    </xf>
    <xf numFmtId="0" fontId="21" fillId="0" borderId="79" xfId="0" applyFont="1" applyBorder="1" applyAlignment="1">
      <alignment horizontal="left"/>
    </xf>
    <xf numFmtId="0" fontId="5" fillId="0" borderId="10" xfId="0" applyFont="1" applyBorder="1" applyAlignment="1">
      <alignment horizontal="left"/>
    </xf>
    <xf numFmtId="0" fontId="5" fillId="0" borderId="81" xfId="0" applyFont="1" applyBorder="1" applyAlignment="1">
      <alignment horizontal="left"/>
    </xf>
    <xf numFmtId="0" fontId="24" fillId="0" borderId="97" xfId="0" applyFont="1" applyBorder="1" applyAlignment="1" applyProtection="1">
      <alignment horizontal="left" vertical="center" wrapText="1"/>
      <protection locked="0"/>
    </xf>
    <xf numFmtId="0" fontId="3" fillId="3" borderId="0" xfId="0" applyFont="1" applyFill="1" applyAlignment="1">
      <alignment wrapText="1"/>
    </xf>
    <xf numFmtId="0" fontId="0" fillId="3" borderId="0" xfId="0" applyFill="1" applyAlignment="1">
      <alignment wrapText="1"/>
    </xf>
    <xf numFmtId="0" fontId="2" fillId="3" borderId="24" xfId="0" applyFont="1" applyFill="1" applyBorder="1" applyAlignment="1">
      <alignment horizontal="left" vertical="center"/>
    </xf>
    <xf numFmtId="0" fontId="2" fillId="3" borderId="18" xfId="0" applyFont="1" applyFill="1" applyBorder="1" applyAlignment="1">
      <alignment horizontal="left" vertical="center"/>
    </xf>
    <xf numFmtId="49" fontId="4" fillId="3" borderId="1" xfId="0" applyNumberFormat="1" applyFont="1" applyFill="1" applyBorder="1" applyAlignment="1">
      <alignment horizontal="left"/>
    </xf>
    <xf numFmtId="49" fontId="4" fillId="3" borderId="2" xfId="0" applyNumberFormat="1" applyFont="1" applyFill="1" applyBorder="1" applyAlignment="1">
      <alignment horizontal="left"/>
    </xf>
    <xf numFmtId="49" fontId="4" fillId="3" borderId="3" xfId="0" applyNumberFormat="1" applyFont="1" applyFill="1" applyBorder="1" applyAlignment="1">
      <alignment horizontal="left"/>
    </xf>
    <xf numFmtId="49" fontId="4" fillId="3" borderId="4" xfId="0" applyNumberFormat="1" applyFont="1" applyFill="1" applyBorder="1" applyAlignment="1">
      <alignment horizontal="left"/>
    </xf>
    <xf numFmtId="49" fontId="4" fillId="9" borderId="5" xfId="0" applyNumberFormat="1" applyFont="1" applyFill="1" applyBorder="1" applyAlignment="1">
      <alignment horizontal="left"/>
    </xf>
    <xf numFmtId="49" fontId="4" fillId="9" borderId="6" xfId="0" applyNumberFormat="1" applyFont="1" applyFill="1" applyBorder="1" applyAlignment="1">
      <alignment horizontal="left"/>
    </xf>
    <xf numFmtId="0" fontId="2" fillId="3" borderId="18" xfId="0" applyFont="1" applyFill="1" applyBorder="1" applyAlignment="1">
      <alignment horizontal="left" vertical="top"/>
    </xf>
    <xf numFmtId="0" fontId="2" fillId="3" borderId="19" xfId="0" applyFont="1" applyFill="1" applyBorder="1" applyAlignment="1">
      <alignment horizontal="left" vertical="top"/>
    </xf>
    <xf numFmtId="0" fontId="2" fillId="3" borderId="18" xfId="0" applyFont="1" applyFill="1" applyBorder="1" applyAlignment="1">
      <alignment horizontal="left"/>
    </xf>
    <xf numFmtId="0" fontId="2" fillId="3" borderId="19" xfId="0" applyFont="1" applyFill="1" applyBorder="1" applyAlignment="1">
      <alignment horizontal="left"/>
    </xf>
    <xf numFmtId="0" fontId="0" fillId="3" borderId="0" xfId="0" applyFill="1" applyAlignment="1">
      <alignment horizontal="left" wrapText="1"/>
    </xf>
    <xf numFmtId="0" fontId="2" fillId="0" borderId="18" xfId="0" applyFont="1" applyBorder="1" applyAlignment="1">
      <alignment horizontal="left"/>
    </xf>
    <xf numFmtId="0" fontId="2" fillId="0" borderId="19" xfId="0" applyFont="1" applyBorder="1" applyAlignment="1">
      <alignment horizontal="left"/>
    </xf>
    <xf numFmtId="0" fontId="2" fillId="3" borderId="63" xfId="0" applyFont="1" applyFill="1" applyBorder="1" applyAlignment="1">
      <alignment horizontal="left" vertical="top"/>
    </xf>
    <xf numFmtId="0" fontId="2" fillId="3" borderId="64" xfId="0" applyFont="1" applyFill="1" applyBorder="1" applyAlignment="1">
      <alignment horizontal="left" vertical="top"/>
    </xf>
    <xf numFmtId="164" fontId="0" fillId="6" borderId="88" xfId="0" applyNumberFormat="1" applyFill="1" applyBorder="1" applyProtection="1">
      <protection locked="0"/>
    </xf>
    <xf numFmtId="164" fontId="0" fillId="6" borderId="90" xfId="0" applyNumberFormat="1" applyFill="1" applyBorder="1" applyProtection="1">
      <protection locked="0"/>
    </xf>
    <xf numFmtId="164" fontId="0" fillId="6" borderId="93" xfId="0" applyNumberFormat="1" applyFill="1" applyBorder="1" applyProtection="1">
      <protection locked="0"/>
    </xf>
    <xf numFmtId="165" fontId="2" fillId="6" borderId="76" xfId="0" applyNumberFormat="1" applyFont="1" applyFill="1" applyBorder="1" applyAlignment="1" applyProtection="1">
      <alignment vertical="center"/>
      <protection locked="0"/>
    </xf>
    <xf numFmtId="166" fontId="0" fillId="7" borderId="31" xfId="0" applyNumberFormat="1" applyFill="1" applyBorder="1" applyAlignment="1" applyProtection="1">
      <alignment horizontal="center" vertical="top"/>
      <protection locked="0"/>
    </xf>
    <xf numFmtId="166" fontId="0" fillId="6" borderId="31" xfId="0" applyNumberFormat="1" applyFill="1" applyBorder="1" applyAlignment="1" applyProtection="1">
      <alignment vertical="top"/>
      <protection locked="0"/>
    </xf>
    <xf numFmtId="166" fontId="0" fillId="6" borderId="45" xfId="0" applyNumberFormat="1" applyFill="1" applyBorder="1" applyAlignment="1" applyProtection="1">
      <alignment vertical="top" wrapText="1"/>
      <protection locked="0"/>
    </xf>
    <xf numFmtId="166" fontId="3" fillId="6" borderId="31" xfId="0" applyNumberFormat="1" applyFont="1" applyFill="1" applyBorder="1" applyAlignment="1" applyProtection="1">
      <alignment vertical="top"/>
      <protection locked="0"/>
    </xf>
    <xf numFmtId="166" fontId="0" fillId="6" borderId="56" xfId="0" applyNumberFormat="1" applyFill="1" applyBorder="1" applyAlignment="1" applyProtection="1">
      <alignment vertical="top"/>
      <protection locked="0"/>
    </xf>
    <xf numFmtId="166" fontId="0" fillId="6" borderId="31" xfId="0" applyNumberFormat="1" applyFill="1" applyBorder="1" applyAlignment="1" applyProtection="1">
      <alignment vertical="top" wrapText="1"/>
      <protection locked="0"/>
    </xf>
    <xf numFmtId="166" fontId="0" fillId="6" borderId="40" xfId="0" applyNumberFormat="1" applyFill="1" applyBorder="1" applyAlignment="1" applyProtection="1">
      <alignment vertical="top"/>
      <protection locked="0"/>
    </xf>
    <xf numFmtId="166" fontId="0" fillId="6" borderId="45" xfId="0" applyNumberFormat="1" applyFill="1" applyBorder="1" applyAlignment="1" applyProtection="1">
      <alignment vertical="top"/>
      <protection locked="0"/>
    </xf>
    <xf numFmtId="166" fontId="0" fillId="7" borderId="45" xfId="0" applyNumberFormat="1" applyFill="1" applyBorder="1" applyAlignment="1" applyProtection="1">
      <alignment horizontal="center" vertical="top"/>
      <protection locked="0"/>
    </xf>
    <xf numFmtId="166" fontId="0" fillId="6" borderId="31" xfId="0" applyNumberFormat="1" applyFill="1" applyBorder="1" applyProtection="1">
      <protection locked="0"/>
    </xf>
    <xf numFmtId="166" fontId="0" fillId="6" borderId="39" xfId="0" applyNumberFormat="1" applyFill="1" applyBorder="1" applyAlignment="1" applyProtection="1">
      <alignment vertical="top"/>
      <protection locked="0"/>
    </xf>
    <xf numFmtId="166" fontId="0" fillId="7" borderId="27" xfId="0" applyNumberFormat="1" applyFill="1" applyBorder="1" applyAlignment="1" applyProtection="1">
      <alignment horizontal="center" vertical="top"/>
      <protection locked="0"/>
    </xf>
    <xf numFmtId="166" fontId="0" fillId="6" borderId="27" xfId="0" applyNumberFormat="1" applyFill="1" applyBorder="1" applyAlignment="1" applyProtection="1">
      <alignment vertical="top"/>
      <protection locked="0"/>
    </xf>
    <xf numFmtId="166" fontId="0" fillId="7" borderId="35" xfId="0" applyNumberFormat="1" applyFill="1" applyBorder="1" applyAlignment="1" applyProtection="1">
      <alignment horizontal="center" vertical="top"/>
      <protection locked="0"/>
    </xf>
    <xf numFmtId="166" fontId="0" fillId="6" borderId="35" xfId="0" applyNumberFormat="1" applyFill="1" applyBorder="1" applyAlignment="1" applyProtection="1">
      <alignment vertical="top"/>
      <protection locked="0"/>
    </xf>
    <xf numFmtId="166" fontId="2" fillId="6" borderId="19" xfId="0" applyNumberFormat="1" applyFont="1" applyFill="1" applyBorder="1" applyAlignment="1" applyProtection="1">
      <alignment vertical="center"/>
      <protection locked="0"/>
    </xf>
    <xf numFmtId="0" fontId="0" fillId="7" borderId="28" xfId="0" applyFill="1" applyBorder="1" applyAlignment="1" applyProtection="1">
      <alignment horizontal="center" vertical="top"/>
      <protection locked="0"/>
    </xf>
    <xf numFmtId="0" fontId="0" fillId="7" borderId="32" xfId="0" applyFill="1" applyBorder="1" applyAlignment="1" applyProtection="1">
      <alignment horizontal="center" vertical="top"/>
      <protection locked="0"/>
    </xf>
    <xf numFmtId="0" fontId="0" fillId="7" borderId="36" xfId="0" applyFill="1" applyBorder="1" applyAlignment="1" applyProtection="1">
      <alignment horizontal="center" vertical="top"/>
      <protection locked="0"/>
    </xf>
    <xf numFmtId="0" fontId="0" fillId="7" borderId="46" xfId="0" applyFill="1" applyBorder="1" applyAlignment="1" applyProtection="1">
      <alignment horizontal="center" vertical="top"/>
      <protection locked="0"/>
    </xf>
    <xf numFmtId="0" fontId="0" fillId="7" borderId="22" xfId="0" applyFill="1" applyBorder="1" applyAlignment="1" applyProtection="1">
      <alignment horizontal="center" vertical="top"/>
      <protection locked="0"/>
    </xf>
    <xf numFmtId="166" fontId="0" fillId="7" borderId="70" xfId="0" applyNumberFormat="1" applyFill="1" applyBorder="1" applyAlignment="1" applyProtection="1">
      <alignment horizontal="center" vertical="top"/>
      <protection locked="0"/>
    </xf>
    <xf numFmtId="166" fontId="0" fillId="6" borderId="70" xfId="0" applyNumberFormat="1" applyFill="1" applyBorder="1" applyAlignment="1" applyProtection="1">
      <alignment vertical="top"/>
      <protection locked="0"/>
    </xf>
    <xf numFmtId="166" fontId="0" fillId="7" borderId="54" xfId="0" applyNumberFormat="1" applyFill="1" applyBorder="1" applyAlignment="1" applyProtection="1">
      <alignment horizontal="center" vertical="top"/>
      <protection locked="0"/>
    </xf>
    <xf numFmtId="166" fontId="0" fillId="6" borderId="54" xfId="0" applyNumberFormat="1" applyFill="1" applyBorder="1" applyAlignment="1" applyProtection="1">
      <alignment vertical="top"/>
      <protection locked="0"/>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tabSelected="1" view="pageBreakPreview" topLeftCell="A14" zoomScaleNormal="100" zoomScaleSheetLayoutView="100" workbookViewId="0">
      <selection activeCell="A22" sqref="A22:B22"/>
    </sheetView>
  </sheetViews>
  <sheetFormatPr defaultRowHeight="15" x14ac:dyDescent="0.25"/>
  <cols>
    <col min="1" max="1" width="21.85546875" bestFit="1" customWidth="1"/>
    <col min="2" max="2" width="53.42578125" customWidth="1"/>
    <col min="3" max="3" width="20.140625" customWidth="1"/>
    <col min="4" max="4" width="1.85546875" customWidth="1"/>
  </cols>
  <sheetData>
    <row r="1" spans="1:8" x14ac:dyDescent="0.25">
      <c r="A1" s="38"/>
      <c r="B1" s="38"/>
      <c r="C1" s="94" t="s">
        <v>229</v>
      </c>
    </row>
    <row r="2" spans="1:8" x14ac:dyDescent="0.25">
      <c r="A2" s="38"/>
      <c r="B2" s="38"/>
      <c r="C2" s="38"/>
    </row>
    <row r="3" spans="1:8" x14ac:dyDescent="0.25">
      <c r="A3" s="38"/>
      <c r="B3" s="38"/>
      <c r="C3" s="38"/>
    </row>
    <row r="4" spans="1:8" ht="18.75" customHeight="1" x14ac:dyDescent="0.25">
      <c r="A4" s="249" t="s">
        <v>230</v>
      </c>
      <c r="B4" s="249"/>
      <c r="C4" s="249"/>
      <c r="D4" s="90"/>
      <c r="E4" s="90"/>
      <c r="F4" s="90"/>
      <c r="G4" s="90"/>
      <c r="H4" s="90"/>
    </row>
    <row r="5" spans="1:8" ht="18.75" x14ac:dyDescent="0.25">
      <c r="A5" s="249" t="s">
        <v>231</v>
      </c>
      <c r="B5" s="249"/>
      <c r="C5" s="249"/>
      <c r="D5" s="90"/>
      <c r="E5" s="90"/>
      <c r="F5" s="90"/>
      <c r="G5" s="90"/>
      <c r="H5" s="90"/>
    </row>
    <row r="6" spans="1:8" ht="18.75" customHeight="1" x14ac:dyDescent="0.25">
      <c r="A6" s="249" t="s">
        <v>232</v>
      </c>
      <c r="B6" s="249"/>
      <c r="C6" s="249"/>
      <c r="D6" s="90"/>
      <c r="E6" s="90"/>
      <c r="F6" s="90"/>
      <c r="G6" s="90"/>
      <c r="H6" s="90"/>
    </row>
    <row r="7" spans="1:8" ht="18.75" customHeight="1" x14ac:dyDescent="0.25">
      <c r="A7" s="89"/>
      <c r="B7" s="89"/>
      <c r="C7" s="89"/>
      <c r="D7" s="90"/>
      <c r="E7" s="90"/>
      <c r="F7" s="90"/>
      <c r="G7" s="90"/>
      <c r="H7" s="90"/>
    </row>
    <row r="8" spans="1:8" ht="15.75" thickBot="1" x14ac:dyDescent="0.3">
      <c r="A8" s="38"/>
      <c r="B8" s="38"/>
      <c r="C8" s="38"/>
    </row>
    <row r="9" spans="1:8" ht="15.75" x14ac:dyDescent="0.25">
      <c r="A9" s="221" t="s">
        <v>0</v>
      </c>
      <c r="B9" s="253" t="s">
        <v>257</v>
      </c>
      <c r="C9" s="254"/>
      <c r="D9" s="4"/>
    </row>
    <row r="10" spans="1:8" ht="15.75" x14ac:dyDescent="0.25">
      <c r="A10" s="222" t="s">
        <v>1</v>
      </c>
      <c r="B10" s="255" t="s">
        <v>253</v>
      </c>
      <c r="C10" s="256"/>
      <c r="D10" s="4"/>
    </row>
    <row r="11" spans="1:8" ht="16.5" thickBot="1" x14ac:dyDescent="0.3">
      <c r="A11" s="223" t="s">
        <v>2</v>
      </c>
      <c r="B11" s="251" t="s">
        <v>3</v>
      </c>
      <c r="C11" s="252"/>
      <c r="D11" s="4"/>
    </row>
    <row r="12" spans="1:8" ht="16.5" thickBot="1" x14ac:dyDescent="0.3">
      <c r="A12" s="1"/>
      <c r="B12" s="1"/>
      <c r="D12" s="4"/>
    </row>
    <row r="13" spans="1:8" ht="15.75" x14ac:dyDescent="0.25">
      <c r="A13" s="243" t="s">
        <v>252</v>
      </c>
      <c r="B13" s="244"/>
      <c r="C13" s="245"/>
      <c r="D13" s="4"/>
    </row>
    <row r="14" spans="1:8" ht="16.5" thickBot="1" x14ac:dyDescent="0.3">
      <c r="A14" s="246"/>
      <c r="B14" s="247"/>
      <c r="C14" s="248"/>
      <c r="D14" s="4"/>
    </row>
    <row r="15" spans="1:8" ht="30.75" thickBot="1" x14ac:dyDescent="0.3">
      <c r="A15" s="229" t="s">
        <v>4</v>
      </c>
      <c r="B15" s="230" t="s">
        <v>5</v>
      </c>
      <c r="C15" s="231" t="s">
        <v>238</v>
      </c>
    </row>
    <row r="16" spans="1:8" ht="21.75" customHeight="1" x14ac:dyDescent="0.25">
      <c r="A16" s="225" t="s">
        <v>6</v>
      </c>
      <c r="B16" s="2" t="s">
        <v>7</v>
      </c>
      <c r="C16" s="277" t="e">
        <f>'Seminární místnost'!H54</f>
        <v>#VALUE!</v>
      </c>
    </row>
    <row r="17" spans="1:3" ht="21.75" customHeight="1" x14ac:dyDescent="0.25">
      <c r="A17" s="225" t="s">
        <v>8</v>
      </c>
      <c r="B17" s="2" t="s">
        <v>7</v>
      </c>
      <c r="C17" s="277" t="e">
        <f>'Malá pitevna'!H33</f>
        <v>#VALUE!</v>
      </c>
    </row>
    <row r="18" spans="1:3" ht="21.75" customHeight="1" x14ac:dyDescent="0.25">
      <c r="A18" s="225" t="s">
        <v>9</v>
      </c>
      <c r="B18" s="2" t="s">
        <v>7</v>
      </c>
      <c r="C18" s="277" t="e">
        <f>'Velká pitevna'!H33</f>
        <v>#VALUE!</v>
      </c>
    </row>
    <row r="19" spans="1:3" ht="21.75" customHeight="1" x14ac:dyDescent="0.25">
      <c r="A19" s="225" t="s">
        <v>10</v>
      </c>
      <c r="B19" s="2" t="s">
        <v>7</v>
      </c>
      <c r="C19" s="277" t="e">
        <f>Ovladovna!H45</f>
        <v>#VALUE!</v>
      </c>
    </row>
    <row r="20" spans="1:3" ht="21.75" customHeight="1" x14ac:dyDescent="0.25">
      <c r="A20" s="226" t="s">
        <v>11</v>
      </c>
      <c r="B20" s="3" t="s">
        <v>7</v>
      </c>
      <c r="C20" s="278" t="e">
        <f>CT!H36</f>
        <v>#VALUE!</v>
      </c>
    </row>
    <row r="21" spans="1:3" ht="21.75" customHeight="1" thickBot="1" x14ac:dyDescent="0.3">
      <c r="A21" s="227" t="s">
        <v>12</v>
      </c>
      <c r="B21" s="228" t="s">
        <v>7</v>
      </c>
      <c r="C21" s="279" t="e">
        <f>'Kancelář přednosty'!$H$22</f>
        <v>#VALUE!</v>
      </c>
    </row>
    <row r="22" spans="1:3" ht="21.75" customHeight="1" x14ac:dyDescent="0.25">
      <c r="A22" s="241"/>
      <c r="B22" s="241"/>
      <c r="C22" s="241"/>
    </row>
    <row r="23" spans="1:3" ht="21.75" customHeight="1" x14ac:dyDescent="0.25">
      <c r="A23" s="257" t="s">
        <v>258</v>
      </c>
      <c r="B23" s="257"/>
      <c r="C23" s="242">
        <v>1500000</v>
      </c>
    </row>
    <row r="24" spans="1:3" ht="15.75" thickBot="1" x14ac:dyDescent="0.3">
      <c r="A24" s="250"/>
      <c r="B24" s="250"/>
      <c r="C24" s="224"/>
    </row>
    <row r="25" spans="1:3" ht="30.75" customHeight="1" thickBot="1" x14ac:dyDescent="0.3">
      <c r="A25" s="219" t="s">
        <v>243</v>
      </c>
      <c r="B25" s="220"/>
      <c r="C25" s="280" t="e">
        <f>SUM(C16:C21)</f>
        <v>#VALUE!</v>
      </c>
    </row>
    <row r="28" spans="1:3" x14ac:dyDescent="0.25">
      <c r="C28" s="16"/>
    </row>
    <row r="29" spans="1:3" x14ac:dyDescent="0.25">
      <c r="A29" s="91" t="s">
        <v>233</v>
      </c>
    </row>
    <row r="30" spans="1:3" x14ac:dyDescent="0.25">
      <c r="A30" s="92"/>
    </row>
    <row r="31" spans="1:3" x14ac:dyDescent="0.25">
      <c r="A31" s="91" t="s">
        <v>234</v>
      </c>
    </row>
    <row r="32" spans="1:3" x14ac:dyDescent="0.25">
      <c r="A32" s="91" t="s">
        <v>235</v>
      </c>
    </row>
  </sheetData>
  <sheetProtection sheet="1" objects="1" scenarios="1"/>
  <mergeCells count="9">
    <mergeCell ref="A13:C14"/>
    <mergeCell ref="A6:C6"/>
    <mergeCell ref="A5:C5"/>
    <mergeCell ref="A4:C4"/>
    <mergeCell ref="A24:B24"/>
    <mergeCell ref="B11:C11"/>
    <mergeCell ref="B9:C9"/>
    <mergeCell ref="B10:C10"/>
    <mergeCell ref="A23:B23"/>
  </mergeCells>
  <pageMargins left="0.70866141732283472" right="0.70866141732283472" top="0.78740157480314965" bottom="0.78740157480314965" header="0.31496062992125984" footer="0.31496062992125984"/>
  <pageSetup paperSize="9" scale="91" fitToHeight="51"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9"/>
  <sheetViews>
    <sheetView view="pageBreakPreview" zoomScaleNormal="80" zoomScaleSheetLayoutView="100" workbookViewId="0">
      <pane ySplit="7" topLeftCell="A8" activePane="bottomLeft" state="frozen"/>
      <selection pane="bottomLeft" activeCell="H5" sqref="H5"/>
    </sheetView>
  </sheetViews>
  <sheetFormatPr defaultRowHeight="15" x14ac:dyDescent="0.25"/>
  <cols>
    <col min="1" max="1" width="10.5703125" customWidth="1"/>
    <col min="2" max="2" width="11.140625" customWidth="1"/>
    <col min="3" max="3" width="40.5703125" customWidth="1"/>
    <col min="4" max="4" width="11.28515625" style="14" customWidth="1"/>
    <col min="5" max="5" width="12.140625" customWidth="1"/>
    <col min="6" max="6" width="21.28515625" style="99" customWidth="1"/>
    <col min="7" max="7" width="21.5703125" style="99" customWidth="1"/>
    <col min="8" max="8" width="19.85546875" style="99" customWidth="1"/>
    <col min="9" max="9" width="91.42578125" customWidth="1"/>
    <col min="10" max="10" width="31.5703125" bestFit="1" customWidth="1"/>
    <col min="11" max="11" width="30.5703125" customWidth="1"/>
    <col min="14" max="14" width="5" customWidth="1"/>
  </cols>
  <sheetData>
    <row r="1" spans="1:11" x14ac:dyDescent="0.25">
      <c r="A1" s="38"/>
      <c r="B1" s="38"/>
      <c r="C1" s="38"/>
      <c r="D1" s="39"/>
      <c r="E1" s="38"/>
      <c r="F1" s="96"/>
      <c r="G1" s="96"/>
      <c r="H1" s="96"/>
      <c r="I1" s="38"/>
      <c r="J1" s="93" t="str">
        <f>CELKEM!C1</f>
        <v>Dokumentace zadávacího řízení LFHK-07-2025 – příloha č. 5</v>
      </c>
    </row>
    <row r="2" spans="1:11" ht="19.5" customHeight="1" thickBot="1" x14ac:dyDescent="0.3">
      <c r="A2" s="38"/>
      <c r="B2" s="38"/>
      <c r="C2" s="38"/>
      <c r="D2" s="39"/>
      <c r="E2" s="38"/>
      <c r="F2" s="96"/>
      <c r="G2" s="96"/>
      <c r="H2" s="96"/>
      <c r="I2" s="38"/>
      <c r="J2" s="38"/>
    </row>
    <row r="3" spans="1:11" ht="15.75" x14ac:dyDescent="0.25">
      <c r="A3" s="262" t="s">
        <v>0</v>
      </c>
      <c r="B3" s="263"/>
      <c r="C3" s="41" t="str">
        <f>CELKEM!B9</f>
        <v>LF HK – AV technika – Technika pro živé přenosy z piteven 1. etapa</v>
      </c>
      <c r="D3" s="42"/>
      <c r="E3" s="42"/>
      <c r="F3" s="97"/>
      <c r="G3" s="96"/>
      <c r="H3" s="96"/>
      <c r="I3" s="38"/>
      <c r="J3" s="38"/>
      <c r="K3" s="8"/>
    </row>
    <row r="4" spans="1:11" ht="15.75" x14ac:dyDescent="0.25">
      <c r="A4" s="264" t="s">
        <v>1</v>
      </c>
      <c r="B4" s="265"/>
      <c r="C4" s="44" t="s">
        <v>256</v>
      </c>
      <c r="D4" s="45"/>
      <c r="E4" s="45"/>
      <c r="F4" s="98"/>
      <c r="G4" s="96"/>
      <c r="H4" s="96"/>
      <c r="I4" s="38"/>
      <c r="J4" s="38"/>
      <c r="K4" s="8"/>
    </row>
    <row r="5" spans="1:11" ht="16.5" thickBot="1" x14ac:dyDescent="0.3">
      <c r="A5" s="266" t="s">
        <v>2</v>
      </c>
      <c r="B5" s="267"/>
      <c r="C5" s="234" t="s">
        <v>13</v>
      </c>
      <c r="D5" s="235"/>
      <c r="E5" s="235"/>
      <c r="F5" s="236"/>
      <c r="G5" s="96"/>
      <c r="H5" s="96"/>
      <c r="I5" s="38"/>
      <c r="J5" s="38"/>
      <c r="K5" s="8"/>
    </row>
    <row r="6" spans="1:11" ht="15.75" thickBot="1" x14ac:dyDescent="0.3">
      <c r="A6" s="38"/>
      <c r="B6" s="38"/>
      <c r="C6" s="38"/>
      <c r="D6" s="39"/>
      <c r="E6" s="38"/>
      <c r="F6" s="96"/>
      <c r="G6" s="96"/>
      <c r="H6" s="96"/>
      <c r="I6" s="38"/>
      <c r="J6" s="38"/>
    </row>
    <row r="7" spans="1:11" ht="111" thickBot="1" x14ac:dyDescent="0.3">
      <c r="A7" s="9" t="s">
        <v>236</v>
      </c>
      <c r="B7" s="10" t="s">
        <v>14</v>
      </c>
      <c r="C7" s="11" t="s">
        <v>237</v>
      </c>
      <c r="D7" s="11" t="s">
        <v>15</v>
      </c>
      <c r="E7" s="11" t="s">
        <v>16</v>
      </c>
      <c r="F7" s="95" t="s">
        <v>254</v>
      </c>
      <c r="G7" s="95" t="s">
        <v>242</v>
      </c>
      <c r="H7" s="95" t="s">
        <v>238</v>
      </c>
      <c r="I7" s="177" t="s">
        <v>17</v>
      </c>
      <c r="J7" s="112" t="s">
        <v>239</v>
      </c>
    </row>
    <row r="8" spans="1:11" ht="15.75" thickBot="1" x14ac:dyDescent="0.3">
      <c r="A8" s="36" t="s">
        <v>18</v>
      </c>
      <c r="B8" s="37"/>
      <c r="C8" s="270" t="s">
        <v>19</v>
      </c>
      <c r="D8" s="270"/>
      <c r="E8" s="270"/>
      <c r="F8" s="270"/>
      <c r="G8" s="270"/>
      <c r="H8" s="270"/>
      <c r="I8" s="270"/>
      <c r="J8" s="271"/>
    </row>
    <row r="9" spans="1:11" s="8" customFormat="1" ht="30" x14ac:dyDescent="0.25">
      <c r="A9" s="21" t="s">
        <v>20</v>
      </c>
      <c r="B9" s="22"/>
      <c r="C9" s="23" t="s">
        <v>21</v>
      </c>
      <c r="D9" s="78">
        <v>1</v>
      </c>
      <c r="E9" s="24" t="s">
        <v>22</v>
      </c>
      <c r="F9" s="281" t="s">
        <v>241</v>
      </c>
      <c r="G9" s="282" t="e">
        <f>ROUND(F9,2)</f>
        <v>#VALUE!</v>
      </c>
      <c r="H9" s="282" t="e">
        <f t="shared" ref="H9:H13" si="0">D9*G9</f>
        <v>#VALUE!</v>
      </c>
      <c r="I9" s="73" t="s">
        <v>23</v>
      </c>
      <c r="J9" s="297" t="s">
        <v>241</v>
      </c>
    </row>
    <row r="10" spans="1:11" s="8" customFormat="1" x14ac:dyDescent="0.25">
      <c r="A10" s="21" t="s">
        <v>24</v>
      </c>
      <c r="B10" s="22"/>
      <c r="C10" s="23" t="s">
        <v>25</v>
      </c>
      <c r="D10" s="78">
        <v>1</v>
      </c>
      <c r="E10" s="24" t="s">
        <v>22</v>
      </c>
      <c r="F10" s="281" t="s">
        <v>241</v>
      </c>
      <c r="G10" s="282" t="e">
        <f t="shared" ref="G10:G19" si="1">ROUND(F10,2)</f>
        <v>#VALUE!</v>
      </c>
      <c r="H10" s="282" t="e">
        <f t="shared" si="0"/>
        <v>#VALUE!</v>
      </c>
      <c r="I10" s="73" t="s">
        <v>26</v>
      </c>
      <c r="J10" s="298" t="s">
        <v>241</v>
      </c>
    </row>
    <row r="11" spans="1:11" s="8" customFormat="1" ht="45" x14ac:dyDescent="0.25">
      <c r="A11" s="21" t="s">
        <v>27</v>
      </c>
      <c r="B11" s="52"/>
      <c r="C11" s="66" t="s">
        <v>28</v>
      </c>
      <c r="D11" s="78">
        <v>1</v>
      </c>
      <c r="E11" s="24" t="s">
        <v>22</v>
      </c>
      <c r="F11" s="281" t="s">
        <v>241</v>
      </c>
      <c r="G11" s="282" t="e">
        <f t="shared" si="1"/>
        <v>#VALUE!</v>
      </c>
      <c r="H11" s="282" t="e">
        <f t="shared" si="0"/>
        <v>#VALUE!</v>
      </c>
      <c r="I11" s="73" t="s">
        <v>29</v>
      </c>
      <c r="J11" s="298" t="s">
        <v>241</v>
      </c>
    </row>
    <row r="12" spans="1:11" s="8" customFormat="1" x14ac:dyDescent="0.25">
      <c r="A12" s="21" t="s">
        <v>30</v>
      </c>
      <c r="B12" s="52"/>
      <c r="C12" s="66" t="s">
        <v>31</v>
      </c>
      <c r="D12" s="78">
        <v>1</v>
      </c>
      <c r="E12" s="24" t="s">
        <v>22</v>
      </c>
      <c r="F12" s="281" t="s">
        <v>241</v>
      </c>
      <c r="G12" s="282" t="e">
        <f t="shared" si="1"/>
        <v>#VALUE!</v>
      </c>
      <c r="H12" s="282" t="e">
        <f t="shared" si="0"/>
        <v>#VALUE!</v>
      </c>
      <c r="I12" s="73" t="s">
        <v>32</v>
      </c>
      <c r="J12" s="298" t="s">
        <v>241</v>
      </c>
    </row>
    <row r="13" spans="1:11" s="8" customFormat="1" ht="45" x14ac:dyDescent="0.25">
      <c r="A13" s="21" t="s">
        <v>33</v>
      </c>
      <c r="B13" s="52"/>
      <c r="C13" s="51" t="s">
        <v>34</v>
      </c>
      <c r="D13" s="78">
        <v>1</v>
      </c>
      <c r="E13" s="24" t="s">
        <v>22</v>
      </c>
      <c r="F13" s="281" t="s">
        <v>241</v>
      </c>
      <c r="G13" s="282" t="e">
        <f t="shared" si="1"/>
        <v>#VALUE!</v>
      </c>
      <c r="H13" s="282" t="e">
        <f t="shared" si="0"/>
        <v>#VALUE!</v>
      </c>
      <c r="I13" s="73" t="s">
        <v>35</v>
      </c>
      <c r="J13" s="298" t="s">
        <v>241</v>
      </c>
    </row>
    <row r="14" spans="1:11" s="8" customFormat="1" x14ac:dyDescent="0.25">
      <c r="A14" s="21" t="s">
        <v>36</v>
      </c>
      <c r="B14" s="65"/>
      <c r="C14" s="65" t="s">
        <v>37</v>
      </c>
      <c r="D14" s="79">
        <v>1</v>
      </c>
      <c r="E14" s="72" t="s">
        <v>22</v>
      </c>
      <c r="F14" s="281" t="s">
        <v>241</v>
      </c>
      <c r="G14" s="283" t="e">
        <f t="shared" si="1"/>
        <v>#VALUE!</v>
      </c>
      <c r="H14" s="283" t="e">
        <f t="shared" ref="H14" si="2">D14*G14</f>
        <v>#VALUE!</v>
      </c>
      <c r="I14" s="100" t="s">
        <v>38</v>
      </c>
      <c r="J14" s="298" t="s">
        <v>241</v>
      </c>
    </row>
    <row r="15" spans="1:11" s="8" customFormat="1" ht="45" x14ac:dyDescent="0.25">
      <c r="A15" s="21" t="s">
        <v>39</v>
      </c>
      <c r="B15" s="22"/>
      <c r="C15" s="23" t="s">
        <v>40</v>
      </c>
      <c r="D15" s="78">
        <v>1</v>
      </c>
      <c r="E15" s="24" t="s">
        <v>41</v>
      </c>
      <c r="F15" s="281" t="s">
        <v>241</v>
      </c>
      <c r="G15" s="282" t="e">
        <f t="shared" si="1"/>
        <v>#VALUE!</v>
      </c>
      <c r="H15" s="282" t="e">
        <f t="shared" ref="H15:H19" si="3">D15*G15</f>
        <v>#VALUE!</v>
      </c>
      <c r="I15" s="73" t="s">
        <v>42</v>
      </c>
      <c r="J15" s="298" t="s">
        <v>241</v>
      </c>
    </row>
    <row r="16" spans="1:11" s="8" customFormat="1" ht="30" x14ac:dyDescent="0.25">
      <c r="A16" s="21" t="s">
        <v>43</v>
      </c>
      <c r="B16" s="22"/>
      <c r="C16" s="66" t="s">
        <v>44</v>
      </c>
      <c r="D16" s="80">
        <v>1</v>
      </c>
      <c r="E16" s="25" t="s">
        <v>22</v>
      </c>
      <c r="F16" s="281" t="s">
        <v>241</v>
      </c>
      <c r="G16" s="284" t="e">
        <f t="shared" si="1"/>
        <v>#VALUE!</v>
      </c>
      <c r="H16" s="284" t="e">
        <f t="shared" si="3"/>
        <v>#VALUE!</v>
      </c>
      <c r="I16" s="101" t="s">
        <v>45</v>
      </c>
      <c r="J16" s="298" t="s">
        <v>241</v>
      </c>
    </row>
    <row r="17" spans="1:12" s="8" customFormat="1" ht="45" x14ac:dyDescent="0.25">
      <c r="A17" s="21" t="s">
        <v>46</v>
      </c>
      <c r="B17" s="22"/>
      <c r="C17" s="66" t="s">
        <v>47</v>
      </c>
      <c r="D17" s="80">
        <v>1</v>
      </c>
      <c r="E17" s="25" t="s">
        <v>22</v>
      </c>
      <c r="F17" s="281" t="s">
        <v>241</v>
      </c>
      <c r="G17" s="284" t="e">
        <f t="shared" si="1"/>
        <v>#VALUE!</v>
      </c>
      <c r="H17" s="284" t="e">
        <f t="shared" ref="H17" si="4">D17*G17</f>
        <v>#VALUE!</v>
      </c>
      <c r="I17" s="101" t="s">
        <v>48</v>
      </c>
      <c r="J17" s="298" t="s">
        <v>241</v>
      </c>
    </row>
    <row r="18" spans="1:12" s="8" customFormat="1" x14ac:dyDescent="0.25">
      <c r="A18" s="21" t="s">
        <v>49</v>
      </c>
      <c r="B18" s="52"/>
      <c r="C18" s="66" t="s">
        <v>50</v>
      </c>
      <c r="D18" s="78">
        <v>1</v>
      </c>
      <c r="E18" s="24" t="s">
        <v>22</v>
      </c>
      <c r="F18" s="281" t="s">
        <v>241</v>
      </c>
      <c r="G18" s="282" t="e">
        <f t="shared" si="1"/>
        <v>#VALUE!</v>
      </c>
      <c r="H18" s="282" t="e">
        <f t="shared" si="3"/>
        <v>#VALUE!</v>
      </c>
      <c r="I18" s="73" t="s">
        <v>51</v>
      </c>
      <c r="J18" s="298" t="s">
        <v>241</v>
      </c>
    </row>
    <row r="19" spans="1:12" s="8" customFormat="1" ht="60.75" thickBot="1" x14ac:dyDescent="0.3">
      <c r="A19" s="21" t="s">
        <v>52</v>
      </c>
      <c r="B19" s="29"/>
      <c r="C19" s="67" t="s">
        <v>53</v>
      </c>
      <c r="D19" s="78">
        <v>6</v>
      </c>
      <c r="E19" s="24" t="s">
        <v>22</v>
      </c>
      <c r="F19" s="281" t="s">
        <v>241</v>
      </c>
      <c r="G19" s="282" t="e">
        <f t="shared" si="1"/>
        <v>#VALUE!</v>
      </c>
      <c r="H19" s="282" t="e">
        <f t="shared" si="3"/>
        <v>#VALUE!</v>
      </c>
      <c r="I19" s="73" t="s">
        <v>54</v>
      </c>
      <c r="J19" s="299" t="s">
        <v>241</v>
      </c>
    </row>
    <row r="20" spans="1:12" s="8" customFormat="1" ht="15.75" thickBot="1" x14ac:dyDescent="0.3">
      <c r="A20" s="33" t="s">
        <v>55</v>
      </c>
      <c r="B20" s="34"/>
      <c r="C20" s="268" t="s">
        <v>56</v>
      </c>
      <c r="D20" s="268"/>
      <c r="E20" s="268"/>
      <c r="F20" s="268"/>
      <c r="G20" s="268"/>
      <c r="H20" s="268"/>
      <c r="I20" s="268"/>
      <c r="J20" s="269"/>
    </row>
    <row r="21" spans="1:12" s="8" customFormat="1" ht="30" x14ac:dyDescent="0.25">
      <c r="A21" s="70" t="s">
        <v>57</v>
      </c>
      <c r="B21" s="20"/>
      <c r="C21" s="74" t="s">
        <v>58</v>
      </c>
      <c r="D21" s="81">
        <v>1</v>
      </c>
      <c r="E21" s="75" t="s">
        <v>41</v>
      </c>
      <c r="F21" s="281" t="s">
        <v>241</v>
      </c>
      <c r="G21" s="282" t="e">
        <f>ROUND(F21,2)</f>
        <v>#VALUE!</v>
      </c>
      <c r="H21" s="285" t="e">
        <f>D21*G21</f>
        <v>#VALUE!</v>
      </c>
      <c r="I21" s="102" t="s">
        <v>59</v>
      </c>
      <c r="J21" s="298" t="s">
        <v>241</v>
      </c>
    </row>
    <row r="22" spans="1:12" s="8" customFormat="1" x14ac:dyDescent="0.25">
      <c r="A22" s="63" t="s">
        <v>60</v>
      </c>
      <c r="B22" s="47"/>
      <c r="C22" s="47" t="s">
        <v>61</v>
      </c>
      <c r="D22" s="82">
        <v>1</v>
      </c>
      <c r="E22" s="56" t="s">
        <v>22</v>
      </c>
      <c r="F22" s="281" t="s">
        <v>241</v>
      </c>
      <c r="G22" s="282" t="e">
        <f t="shared" ref="G22:G40" si="5">ROUND(F22,2)</f>
        <v>#VALUE!</v>
      </c>
      <c r="H22" s="286" t="e">
        <f t="shared" ref="H22" si="6">D22*G22</f>
        <v>#VALUE!</v>
      </c>
      <c r="I22" s="73" t="s">
        <v>62</v>
      </c>
      <c r="J22" s="298" t="s">
        <v>241</v>
      </c>
    </row>
    <row r="23" spans="1:12" s="8" customFormat="1" ht="30" x14ac:dyDescent="0.25">
      <c r="A23" s="21" t="s">
        <v>63</v>
      </c>
      <c r="B23" s="29"/>
      <c r="C23" s="29" t="s">
        <v>64</v>
      </c>
      <c r="D23" s="78">
        <v>1</v>
      </c>
      <c r="E23" s="24" t="s">
        <v>22</v>
      </c>
      <c r="F23" s="281" t="s">
        <v>241</v>
      </c>
      <c r="G23" s="282" t="e">
        <f t="shared" si="5"/>
        <v>#VALUE!</v>
      </c>
      <c r="H23" s="282" t="e">
        <f>D23*G23</f>
        <v>#VALUE!</v>
      </c>
      <c r="I23" s="73" t="s">
        <v>65</v>
      </c>
      <c r="J23" s="298" t="s">
        <v>241</v>
      </c>
      <c r="K23" s="23"/>
      <c r="L23" s="30"/>
    </row>
    <row r="24" spans="1:12" s="8" customFormat="1" ht="30" x14ac:dyDescent="0.25">
      <c r="A24" s="21" t="s">
        <v>66</v>
      </c>
      <c r="B24" s="29"/>
      <c r="C24" s="29" t="s">
        <v>67</v>
      </c>
      <c r="D24" s="78">
        <v>1</v>
      </c>
      <c r="E24" s="24" t="s">
        <v>22</v>
      </c>
      <c r="F24" s="281" t="s">
        <v>241</v>
      </c>
      <c r="G24" s="282" t="e">
        <f t="shared" si="5"/>
        <v>#VALUE!</v>
      </c>
      <c r="H24" s="282" t="e">
        <f>D24*G24</f>
        <v>#VALUE!</v>
      </c>
      <c r="I24" s="73" t="s">
        <v>68</v>
      </c>
      <c r="J24" s="298" t="s">
        <v>241</v>
      </c>
      <c r="K24" s="40"/>
      <c r="L24" s="31"/>
    </row>
    <row r="25" spans="1:12" s="8" customFormat="1" x14ac:dyDescent="0.25">
      <c r="A25" s="21" t="s">
        <v>69</v>
      </c>
      <c r="B25" s="69"/>
      <c r="C25" s="76" t="s">
        <v>70</v>
      </c>
      <c r="D25" s="83">
        <v>1</v>
      </c>
      <c r="E25" s="69" t="s">
        <v>22</v>
      </c>
      <c r="F25" s="281" t="s">
        <v>241</v>
      </c>
      <c r="G25" s="282" t="e">
        <f t="shared" si="5"/>
        <v>#VALUE!</v>
      </c>
      <c r="H25" s="287" t="e">
        <f>D25*G25</f>
        <v>#VALUE!</v>
      </c>
      <c r="I25" s="77" t="s">
        <v>71</v>
      </c>
      <c r="J25" s="298" t="s">
        <v>241</v>
      </c>
    </row>
    <row r="26" spans="1:12" ht="45" x14ac:dyDescent="0.25">
      <c r="A26" s="21" t="s">
        <v>72</v>
      </c>
      <c r="B26" s="29"/>
      <c r="C26" s="47" t="s">
        <v>73</v>
      </c>
      <c r="D26" s="78">
        <v>1</v>
      </c>
      <c r="E26" s="24" t="s">
        <v>22</v>
      </c>
      <c r="F26" s="281" t="s">
        <v>241</v>
      </c>
      <c r="G26" s="282" t="e">
        <f t="shared" si="5"/>
        <v>#VALUE!</v>
      </c>
      <c r="H26" s="282" t="e">
        <f t="shared" ref="H26:H27" si="7">D26*G26</f>
        <v>#VALUE!</v>
      </c>
      <c r="I26" s="73" t="s">
        <v>74</v>
      </c>
      <c r="J26" s="298" t="s">
        <v>241</v>
      </c>
      <c r="K26" s="23"/>
      <c r="L26" s="30"/>
    </row>
    <row r="27" spans="1:12" s="8" customFormat="1" ht="45" x14ac:dyDescent="0.25">
      <c r="A27" s="21" t="s">
        <v>75</v>
      </c>
      <c r="B27" s="24"/>
      <c r="C27" s="29" t="s">
        <v>76</v>
      </c>
      <c r="D27" s="78">
        <v>1</v>
      </c>
      <c r="E27" s="24" t="s">
        <v>22</v>
      </c>
      <c r="F27" s="281" t="s">
        <v>241</v>
      </c>
      <c r="G27" s="282" t="e">
        <f t="shared" si="5"/>
        <v>#VALUE!</v>
      </c>
      <c r="H27" s="282" t="e">
        <f t="shared" si="7"/>
        <v>#VALUE!</v>
      </c>
      <c r="I27" s="73" t="s">
        <v>77</v>
      </c>
      <c r="J27" s="298" t="s">
        <v>241</v>
      </c>
    </row>
    <row r="28" spans="1:12" s="8" customFormat="1" x14ac:dyDescent="0.25">
      <c r="A28" s="21" t="s">
        <v>78</v>
      </c>
      <c r="B28" s="22"/>
      <c r="C28" s="23" t="s">
        <v>79</v>
      </c>
      <c r="D28" s="78">
        <v>1</v>
      </c>
      <c r="E28" s="24" t="s">
        <v>22</v>
      </c>
      <c r="F28" s="281" t="s">
        <v>241</v>
      </c>
      <c r="G28" s="282" t="e">
        <f t="shared" si="5"/>
        <v>#VALUE!</v>
      </c>
      <c r="H28" s="282" t="e">
        <f>D28*G28</f>
        <v>#VALUE!</v>
      </c>
      <c r="I28" s="73" t="s">
        <v>80</v>
      </c>
      <c r="J28" s="298" t="s">
        <v>241</v>
      </c>
      <c r="K28" s="15"/>
    </row>
    <row r="29" spans="1:12" s="8" customFormat="1" ht="30" x14ac:dyDescent="0.25">
      <c r="A29" s="21" t="s">
        <v>81</v>
      </c>
      <c r="B29" s="24"/>
      <c r="C29" s="23" t="s">
        <v>82</v>
      </c>
      <c r="D29" s="78">
        <v>2</v>
      </c>
      <c r="E29" s="24" t="s">
        <v>22</v>
      </c>
      <c r="F29" s="281" t="s">
        <v>241</v>
      </c>
      <c r="G29" s="282" t="e">
        <f t="shared" si="5"/>
        <v>#VALUE!</v>
      </c>
      <c r="H29" s="282" t="e">
        <f>D29*G29</f>
        <v>#VALUE!</v>
      </c>
      <c r="I29" s="73" t="s">
        <v>83</v>
      </c>
      <c r="J29" s="298" t="s">
        <v>241</v>
      </c>
    </row>
    <row r="30" spans="1:12" s="8" customFormat="1" x14ac:dyDescent="0.25">
      <c r="A30" s="21" t="s">
        <v>84</v>
      </c>
      <c r="B30" s="24"/>
      <c r="C30" s="29" t="s">
        <v>85</v>
      </c>
      <c r="D30" s="78">
        <v>2</v>
      </c>
      <c r="E30" s="24" t="s">
        <v>22</v>
      </c>
      <c r="F30" s="281" t="s">
        <v>241</v>
      </c>
      <c r="G30" s="282" t="e">
        <f t="shared" si="5"/>
        <v>#VALUE!</v>
      </c>
      <c r="H30" s="282" t="e">
        <f t="shared" ref="H30:H37" si="8">D30*G30</f>
        <v>#VALUE!</v>
      </c>
      <c r="I30" s="73" t="s">
        <v>86</v>
      </c>
      <c r="J30" s="298" t="s">
        <v>241</v>
      </c>
    </row>
    <row r="31" spans="1:12" s="8" customFormat="1" x14ac:dyDescent="0.25">
      <c r="A31" s="21" t="s">
        <v>87</v>
      </c>
      <c r="B31" s="52"/>
      <c r="C31" s="66" t="s">
        <v>88</v>
      </c>
      <c r="D31" s="78">
        <v>1</v>
      </c>
      <c r="E31" s="24" t="s">
        <v>22</v>
      </c>
      <c r="F31" s="281" t="s">
        <v>241</v>
      </c>
      <c r="G31" s="282" t="e">
        <f t="shared" si="5"/>
        <v>#VALUE!</v>
      </c>
      <c r="H31" s="282" t="e">
        <f t="shared" si="8"/>
        <v>#VALUE!</v>
      </c>
      <c r="I31" s="73" t="s">
        <v>89</v>
      </c>
      <c r="J31" s="298" t="s">
        <v>241</v>
      </c>
    </row>
    <row r="32" spans="1:12" s="8" customFormat="1" x14ac:dyDescent="0.25">
      <c r="A32" s="21" t="s">
        <v>90</v>
      </c>
      <c r="B32" s="52"/>
      <c r="C32" s="66" t="s">
        <v>91</v>
      </c>
      <c r="D32" s="78">
        <v>1</v>
      </c>
      <c r="E32" s="24" t="s">
        <v>22</v>
      </c>
      <c r="F32" s="281" t="s">
        <v>241</v>
      </c>
      <c r="G32" s="282" t="e">
        <f t="shared" si="5"/>
        <v>#VALUE!</v>
      </c>
      <c r="H32" s="282" t="e">
        <f t="shared" ref="H32:H34" si="9">D32*G32</f>
        <v>#VALUE!</v>
      </c>
      <c r="I32" s="73" t="s">
        <v>92</v>
      </c>
      <c r="J32" s="298" t="s">
        <v>241</v>
      </c>
    </row>
    <row r="33" spans="1:14" s="8" customFormat="1" ht="45" x14ac:dyDescent="0.25">
      <c r="A33" s="21" t="s">
        <v>93</v>
      </c>
      <c r="B33" s="29"/>
      <c r="C33" s="67" t="s">
        <v>94</v>
      </c>
      <c r="D33" s="78">
        <v>1</v>
      </c>
      <c r="E33" s="24" t="s">
        <v>22</v>
      </c>
      <c r="F33" s="281" t="s">
        <v>241</v>
      </c>
      <c r="G33" s="282" t="e">
        <f t="shared" si="5"/>
        <v>#VALUE!</v>
      </c>
      <c r="H33" s="282" t="e">
        <f t="shared" si="9"/>
        <v>#VALUE!</v>
      </c>
      <c r="I33" s="73" t="s">
        <v>95</v>
      </c>
      <c r="J33" s="298" t="s">
        <v>241</v>
      </c>
      <c r="N33" s="54"/>
    </row>
    <row r="34" spans="1:14" s="8" customFormat="1" ht="45" x14ac:dyDescent="0.25">
      <c r="A34" s="21" t="s">
        <v>96</v>
      </c>
      <c r="B34" s="52"/>
      <c r="C34" s="66" t="s">
        <v>28</v>
      </c>
      <c r="D34" s="78">
        <v>1</v>
      </c>
      <c r="E34" s="24" t="s">
        <v>22</v>
      </c>
      <c r="F34" s="281" t="s">
        <v>241</v>
      </c>
      <c r="G34" s="282" t="e">
        <f t="shared" si="5"/>
        <v>#VALUE!</v>
      </c>
      <c r="H34" s="282" t="e">
        <f t="shared" si="9"/>
        <v>#VALUE!</v>
      </c>
      <c r="I34" s="73" t="s">
        <v>29</v>
      </c>
      <c r="J34" s="298" t="s">
        <v>241</v>
      </c>
    </row>
    <row r="35" spans="1:14" s="8" customFormat="1" ht="30" x14ac:dyDescent="0.25">
      <c r="A35" s="21" t="s">
        <v>97</v>
      </c>
      <c r="B35" s="24"/>
      <c r="C35" s="29" t="s">
        <v>98</v>
      </c>
      <c r="D35" s="78">
        <v>1</v>
      </c>
      <c r="E35" s="24" t="s">
        <v>22</v>
      </c>
      <c r="F35" s="281" t="s">
        <v>241</v>
      </c>
      <c r="G35" s="282" t="e">
        <f t="shared" si="5"/>
        <v>#VALUE!</v>
      </c>
      <c r="H35" s="282" t="e">
        <f t="shared" si="8"/>
        <v>#VALUE!</v>
      </c>
      <c r="I35" s="73" t="s">
        <v>99</v>
      </c>
      <c r="J35" s="298" t="s">
        <v>241</v>
      </c>
    </row>
    <row r="36" spans="1:14" s="8" customFormat="1" x14ac:dyDescent="0.25">
      <c r="A36" s="21" t="s">
        <v>100</v>
      </c>
      <c r="B36" s="24"/>
      <c r="C36" s="29" t="s">
        <v>101</v>
      </c>
      <c r="D36" s="78">
        <v>1</v>
      </c>
      <c r="E36" s="24" t="s">
        <v>22</v>
      </c>
      <c r="F36" s="281" t="s">
        <v>241</v>
      </c>
      <c r="G36" s="282" t="e">
        <f t="shared" si="5"/>
        <v>#VALUE!</v>
      </c>
      <c r="H36" s="282" t="e">
        <f t="shared" si="8"/>
        <v>#VALUE!</v>
      </c>
      <c r="I36" s="73" t="s">
        <v>102</v>
      </c>
      <c r="J36" s="298" t="s">
        <v>241</v>
      </c>
    </row>
    <row r="37" spans="1:14" s="8" customFormat="1" ht="45" x14ac:dyDescent="0.25">
      <c r="A37" s="21" t="s">
        <v>103</v>
      </c>
      <c r="B37" s="65"/>
      <c r="C37" s="65" t="s">
        <v>104</v>
      </c>
      <c r="D37" s="84">
        <v>1</v>
      </c>
      <c r="E37" s="64" t="s">
        <v>22</v>
      </c>
      <c r="F37" s="281" t="s">
        <v>241</v>
      </c>
      <c r="G37" s="282" t="e">
        <f t="shared" si="5"/>
        <v>#VALUE!</v>
      </c>
      <c r="H37" s="288" t="e">
        <f t="shared" si="8"/>
        <v>#VALUE!</v>
      </c>
      <c r="I37" s="100" t="s">
        <v>105</v>
      </c>
      <c r="J37" s="298" t="s">
        <v>241</v>
      </c>
    </row>
    <row r="38" spans="1:14" s="8" customFormat="1" ht="30" x14ac:dyDescent="0.25">
      <c r="A38" s="21" t="s">
        <v>106</v>
      </c>
      <c r="B38" s="29"/>
      <c r="C38" s="29" t="s">
        <v>107</v>
      </c>
      <c r="D38" s="78">
        <v>4</v>
      </c>
      <c r="E38" s="24" t="s">
        <v>22</v>
      </c>
      <c r="F38" s="281" t="s">
        <v>241</v>
      </c>
      <c r="G38" s="282" t="e">
        <f t="shared" si="5"/>
        <v>#VALUE!</v>
      </c>
      <c r="H38" s="282" t="e">
        <f t="shared" ref="H38:H40" si="10">D38*G38</f>
        <v>#VALUE!</v>
      </c>
      <c r="I38" s="73" t="s">
        <v>108</v>
      </c>
      <c r="J38" s="298" t="s">
        <v>241</v>
      </c>
    </row>
    <row r="39" spans="1:14" s="8" customFormat="1" x14ac:dyDescent="0.25">
      <c r="A39" s="21" t="s">
        <v>109</v>
      </c>
      <c r="B39" s="29"/>
      <c r="C39" s="47" t="s">
        <v>110</v>
      </c>
      <c r="D39" s="78">
        <v>4</v>
      </c>
      <c r="E39" s="24" t="s">
        <v>22</v>
      </c>
      <c r="F39" s="281" t="s">
        <v>241</v>
      </c>
      <c r="G39" s="282" t="e">
        <f t="shared" si="5"/>
        <v>#VALUE!</v>
      </c>
      <c r="H39" s="282" t="e">
        <f t="shared" si="10"/>
        <v>#VALUE!</v>
      </c>
      <c r="I39" s="73" t="s">
        <v>111</v>
      </c>
      <c r="J39" s="298" t="s">
        <v>241</v>
      </c>
    </row>
    <row r="40" spans="1:14" s="8" customFormat="1" ht="30" x14ac:dyDescent="0.25">
      <c r="A40" s="21" t="s">
        <v>112</v>
      </c>
      <c r="B40" s="64"/>
      <c r="C40" s="65" t="s">
        <v>113</v>
      </c>
      <c r="D40" s="84">
        <v>1</v>
      </c>
      <c r="E40" s="64" t="s">
        <v>22</v>
      </c>
      <c r="F40" s="289" t="s">
        <v>241</v>
      </c>
      <c r="G40" s="288" t="e">
        <f t="shared" si="5"/>
        <v>#VALUE!</v>
      </c>
      <c r="H40" s="288" t="e">
        <f t="shared" si="10"/>
        <v>#VALUE!</v>
      </c>
      <c r="I40" s="100" t="s">
        <v>114</v>
      </c>
      <c r="J40" s="300" t="s">
        <v>241</v>
      </c>
    </row>
    <row r="41" spans="1:14" s="104" customFormat="1" ht="30" x14ac:dyDescent="0.25">
      <c r="A41" s="103" t="s">
        <v>115</v>
      </c>
      <c r="B41" s="115"/>
      <c r="C41" s="124" t="s">
        <v>116</v>
      </c>
      <c r="D41" s="115"/>
      <c r="E41" s="115" t="s">
        <v>22</v>
      </c>
      <c r="F41" s="208"/>
      <c r="G41" s="240"/>
      <c r="H41" s="240"/>
      <c r="I41" s="162" t="s">
        <v>117</v>
      </c>
      <c r="J41" s="117"/>
    </row>
    <row r="42" spans="1:14" s="104" customFormat="1" ht="30.75" thickBot="1" x14ac:dyDescent="0.3">
      <c r="A42" s="105" t="s">
        <v>118</v>
      </c>
      <c r="B42" s="106"/>
      <c r="C42" s="107" t="s">
        <v>119</v>
      </c>
      <c r="D42" s="106"/>
      <c r="E42" s="106" t="s">
        <v>22</v>
      </c>
      <c r="F42" s="207"/>
      <c r="G42" s="108"/>
      <c r="H42" s="108"/>
      <c r="I42" s="109" t="s">
        <v>120</v>
      </c>
      <c r="J42" s="232"/>
    </row>
    <row r="43" spans="1:14" ht="15.75" thickBot="1" x14ac:dyDescent="0.3">
      <c r="A43" s="33" t="s">
        <v>121</v>
      </c>
      <c r="B43" s="34"/>
      <c r="C43" s="268" t="s">
        <v>122</v>
      </c>
      <c r="D43" s="268"/>
      <c r="E43" s="268"/>
      <c r="F43" s="268"/>
      <c r="G43" s="268"/>
      <c r="H43" s="268"/>
      <c r="I43" s="268"/>
      <c r="J43" s="269"/>
    </row>
    <row r="44" spans="1:14" s="8" customFormat="1" ht="17.25" x14ac:dyDescent="0.25">
      <c r="A44" s="21" t="s">
        <v>123</v>
      </c>
      <c r="B44" s="29"/>
      <c r="C44" s="60" t="s">
        <v>124</v>
      </c>
      <c r="D44" s="85">
        <v>110</v>
      </c>
      <c r="E44" s="61" t="s">
        <v>125</v>
      </c>
      <c r="F44" s="281" t="s">
        <v>241</v>
      </c>
      <c r="G44" s="282" t="e">
        <f t="shared" ref="G44:G47" si="11">ROUND(F44,2)</f>
        <v>#VALUE!</v>
      </c>
      <c r="H44" s="290" t="e">
        <f t="shared" ref="H44:H47" si="12">D44*G44</f>
        <v>#VALUE!</v>
      </c>
      <c r="I44" s="182" t="s">
        <v>126</v>
      </c>
      <c r="J44" s="298" t="s">
        <v>241</v>
      </c>
    </row>
    <row r="45" spans="1:14" s="8" customFormat="1" x14ac:dyDescent="0.25">
      <c r="A45" s="21" t="s">
        <v>127</v>
      </c>
      <c r="B45" s="29"/>
      <c r="C45" s="60" t="s">
        <v>128</v>
      </c>
      <c r="D45" s="85">
        <v>495</v>
      </c>
      <c r="E45" s="61" t="s">
        <v>125</v>
      </c>
      <c r="F45" s="281" t="s">
        <v>241</v>
      </c>
      <c r="G45" s="282" t="e">
        <f t="shared" si="11"/>
        <v>#VALUE!</v>
      </c>
      <c r="H45" s="290" t="e">
        <f t="shared" si="12"/>
        <v>#VALUE!</v>
      </c>
      <c r="I45" s="182" t="s">
        <v>129</v>
      </c>
      <c r="J45" s="298" t="s">
        <v>241</v>
      </c>
    </row>
    <row r="46" spans="1:14" s="8" customFormat="1" x14ac:dyDescent="0.25">
      <c r="A46" s="21" t="s">
        <v>130</v>
      </c>
      <c r="B46" s="29"/>
      <c r="C46" s="60" t="s">
        <v>131</v>
      </c>
      <c r="D46" s="85">
        <v>280</v>
      </c>
      <c r="E46" s="61" t="s">
        <v>125</v>
      </c>
      <c r="F46" s="281" t="s">
        <v>241</v>
      </c>
      <c r="G46" s="282" t="e">
        <f t="shared" si="11"/>
        <v>#VALUE!</v>
      </c>
      <c r="H46" s="290" t="e">
        <f t="shared" si="12"/>
        <v>#VALUE!</v>
      </c>
      <c r="I46" s="62" t="s">
        <v>132</v>
      </c>
      <c r="J46" s="298" t="s">
        <v>241</v>
      </c>
    </row>
    <row r="47" spans="1:14" s="8" customFormat="1" ht="15.75" thickBot="1" x14ac:dyDescent="0.3">
      <c r="A47" s="21" t="s">
        <v>133</v>
      </c>
      <c r="B47" s="49"/>
      <c r="C47" s="49" t="s">
        <v>134</v>
      </c>
      <c r="D47" s="86">
        <v>55</v>
      </c>
      <c r="E47" s="50" t="s">
        <v>125</v>
      </c>
      <c r="F47" s="281" t="s">
        <v>241</v>
      </c>
      <c r="G47" s="282" t="e">
        <f t="shared" si="11"/>
        <v>#VALUE!</v>
      </c>
      <c r="H47" s="291" t="e">
        <f t="shared" si="12"/>
        <v>#VALUE!</v>
      </c>
      <c r="I47" s="171" t="s">
        <v>135</v>
      </c>
      <c r="J47" s="298" t="s">
        <v>241</v>
      </c>
    </row>
    <row r="48" spans="1:14" ht="15.75" thickBot="1" x14ac:dyDescent="0.3">
      <c r="A48" s="33" t="s">
        <v>136</v>
      </c>
      <c r="B48" s="34"/>
      <c r="C48" s="268" t="s">
        <v>137</v>
      </c>
      <c r="D48" s="268"/>
      <c r="E48" s="268"/>
      <c r="F48" s="268"/>
      <c r="G48" s="268"/>
      <c r="H48" s="268"/>
      <c r="I48" s="268"/>
      <c r="J48" s="269"/>
    </row>
    <row r="49" spans="1:10" x14ac:dyDescent="0.25">
      <c r="A49" s="70" t="s">
        <v>138</v>
      </c>
      <c r="B49" s="20"/>
      <c r="C49" s="28" t="s">
        <v>139</v>
      </c>
      <c r="D49" s="87">
        <v>1</v>
      </c>
      <c r="E49" s="20" t="s">
        <v>41</v>
      </c>
      <c r="F49" s="292" t="s">
        <v>241</v>
      </c>
      <c r="G49" s="293" t="e">
        <f t="shared" ref="G49:G52" si="13">ROUND(F49,2)</f>
        <v>#VALUE!</v>
      </c>
      <c r="H49" s="293" t="e">
        <f t="shared" ref="H49:H52" si="14">D49*G49</f>
        <v>#VALUE!</v>
      </c>
      <c r="I49" s="58" t="s">
        <v>139</v>
      </c>
      <c r="J49" s="297" t="s">
        <v>241</v>
      </c>
    </row>
    <row r="50" spans="1:10" x14ac:dyDescent="0.25">
      <c r="A50" s="21" t="s">
        <v>140</v>
      </c>
      <c r="B50" s="24"/>
      <c r="C50" s="29" t="s">
        <v>141</v>
      </c>
      <c r="D50" s="78">
        <v>1</v>
      </c>
      <c r="E50" s="24" t="s">
        <v>41</v>
      </c>
      <c r="F50" s="281" t="s">
        <v>241</v>
      </c>
      <c r="G50" s="282" t="e">
        <f t="shared" si="13"/>
        <v>#VALUE!</v>
      </c>
      <c r="H50" s="282" t="e">
        <f t="shared" si="14"/>
        <v>#VALUE!</v>
      </c>
      <c r="I50" s="59" t="s">
        <v>142</v>
      </c>
      <c r="J50" s="298" t="s">
        <v>241</v>
      </c>
    </row>
    <row r="51" spans="1:10" x14ac:dyDescent="0.25">
      <c r="A51" s="21" t="s">
        <v>143</v>
      </c>
      <c r="B51" s="24"/>
      <c r="C51" s="29" t="s">
        <v>144</v>
      </c>
      <c r="D51" s="78">
        <v>1</v>
      </c>
      <c r="E51" s="24" t="s">
        <v>41</v>
      </c>
      <c r="F51" s="281" t="s">
        <v>241</v>
      </c>
      <c r="G51" s="282" t="e">
        <f t="shared" si="13"/>
        <v>#VALUE!</v>
      </c>
      <c r="H51" s="282" t="e">
        <f t="shared" si="14"/>
        <v>#VALUE!</v>
      </c>
      <c r="I51" s="59" t="s">
        <v>144</v>
      </c>
      <c r="J51" s="298" t="s">
        <v>241</v>
      </c>
    </row>
    <row r="52" spans="1:10" ht="15.75" thickBot="1" x14ac:dyDescent="0.3">
      <c r="A52" s="26" t="s">
        <v>145</v>
      </c>
      <c r="B52" s="27"/>
      <c r="C52" s="32" t="s">
        <v>146</v>
      </c>
      <c r="D52" s="88">
        <v>1</v>
      </c>
      <c r="E52" s="27" t="s">
        <v>41</v>
      </c>
      <c r="F52" s="294" t="s">
        <v>241</v>
      </c>
      <c r="G52" s="295" t="e">
        <f t="shared" si="13"/>
        <v>#VALUE!</v>
      </c>
      <c r="H52" s="295" t="e">
        <f t="shared" si="14"/>
        <v>#VALUE!</v>
      </c>
      <c r="I52" s="188" t="s">
        <v>146</v>
      </c>
      <c r="J52" s="299" t="s">
        <v>241</v>
      </c>
    </row>
    <row r="53" spans="1:10" ht="15.75" thickBot="1" x14ac:dyDescent="0.3">
      <c r="A53" s="38"/>
      <c r="B53" s="38"/>
      <c r="C53" s="38"/>
      <c r="D53" s="39"/>
      <c r="E53" s="38"/>
      <c r="F53" s="96"/>
      <c r="G53" s="96"/>
      <c r="H53" s="96"/>
      <c r="I53" s="38"/>
      <c r="J53" s="38"/>
    </row>
    <row r="54" spans="1:10" s="12" customFormat="1" ht="25.35" customHeight="1" thickBot="1" x14ac:dyDescent="0.3">
      <c r="A54" s="260" t="s">
        <v>246</v>
      </c>
      <c r="B54" s="261"/>
      <c r="C54" s="261"/>
      <c r="D54" s="261"/>
      <c r="E54" s="261"/>
      <c r="F54" s="261"/>
      <c r="G54" s="261"/>
      <c r="H54" s="296" t="e">
        <f>SUM(H49:H52,H44:H47,H21:H40,H9:H19)</f>
        <v>#VALUE!</v>
      </c>
      <c r="I54" s="110"/>
      <c r="J54" s="111"/>
    </row>
    <row r="55" spans="1:10" x14ac:dyDescent="0.25">
      <c r="A55" s="38"/>
      <c r="B55" s="38"/>
      <c r="C55" s="38"/>
      <c r="D55" s="39"/>
      <c r="E55" s="38"/>
      <c r="F55" s="96"/>
      <c r="G55" s="96"/>
      <c r="H55" s="96"/>
      <c r="I55" s="38"/>
      <c r="J55" s="38"/>
    </row>
    <row r="56" spans="1:10" x14ac:dyDescent="0.25">
      <c r="A56" s="38"/>
      <c r="B56" s="38"/>
      <c r="C56" s="38"/>
      <c r="D56" s="39"/>
      <c r="E56" s="38"/>
      <c r="F56" s="96"/>
      <c r="G56" s="96"/>
      <c r="H56" s="96"/>
      <c r="I56" s="38"/>
      <c r="J56" s="38"/>
    </row>
    <row r="57" spans="1:10" x14ac:dyDescent="0.25">
      <c r="A57" s="259" t="s">
        <v>240</v>
      </c>
      <c r="B57" s="259"/>
      <c r="C57" s="259"/>
      <c r="D57" s="259"/>
      <c r="E57" s="259"/>
      <c r="F57" s="259"/>
      <c r="G57" s="259"/>
      <c r="H57" s="259"/>
      <c r="I57" s="259"/>
      <c r="J57" s="259"/>
    </row>
    <row r="58" spans="1:10" x14ac:dyDescent="0.25">
      <c r="A58" s="38"/>
      <c r="B58" s="38"/>
      <c r="C58" s="38"/>
      <c r="D58" s="39"/>
      <c r="E58" s="38"/>
      <c r="F58" s="96"/>
      <c r="G58" s="96"/>
      <c r="H58" s="96"/>
      <c r="I58" s="38"/>
      <c r="J58" s="38"/>
    </row>
    <row r="59" spans="1:10" ht="33.75" customHeight="1" x14ac:dyDescent="0.25">
      <c r="A59" s="258" t="s">
        <v>255</v>
      </c>
      <c r="B59" s="258"/>
      <c r="C59" s="258"/>
      <c r="D59" s="258"/>
      <c r="E59" s="258"/>
      <c r="F59" s="258"/>
      <c r="G59" s="258"/>
      <c r="H59" s="258"/>
      <c r="I59" s="258"/>
      <c r="J59" s="258"/>
    </row>
  </sheetData>
  <sheetProtection sheet="1" objects="1" scenarios="1"/>
  <mergeCells count="10">
    <mergeCell ref="A59:J59"/>
    <mergeCell ref="A57:J57"/>
    <mergeCell ref="A54:G54"/>
    <mergeCell ref="A3:B3"/>
    <mergeCell ref="A4:B4"/>
    <mergeCell ref="A5:B5"/>
    <mergeCell ref="C48:J48"/>
    <mergeCell ref="C43:J43"/>
    <mergeCell ref="C20:J20"/>
    <mergeCell ref="C8:J8"/>
  </mergeCells>
  <phoneticPr fontId="7" type="noConversion"/>
  <printOptions horizontalCentered="1"/>
  <pageMargins left="0.51181102362204722" right="0.51181102362204722" top="0.78740157480314965" bottom="0.78740157480314965" header="0.31496062992125984" footer="0.31496062992125984"/>
  <pageSetup paperSize="9" scale="50" fitToHeight="51" orientation="landscape" r:id="rId1"/>
  <headerFooter>
    <oddFooter>&amp;C&amp;P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view="pageBreakPreview" zoomScaleNormal="80" zoomScaleSheetLayoutView="100" workbookViewId="0">
      <pane ySplit="7" topLeftCell="A21" activePane="bottomLeft" state="frozen"/>
      <selection pane="bottomLeft" activeCell="I33" sqref="I33"/>
    </sheetView>
  </sheetViews>
  <sheetFormatPr defaultRowHeight="15" x14ac:dyDescent="0.25"/>
  <cols>
    <col min="1" max="1" width="10.5703125" customWidth="1"/>
    <col min="2" max="2" width="12.5703125" customWidth="1"/>
    <col min="3" max="3" width="40.5703125" customWidth="1"/>
    <col min="4" max="4" width="11.42578125" style="14" customWidth="1"/>
    <col min="5" max="5" width="12.5703125" customWidth="1"/>
    <col min="6" max="6" width="20" style="99" customWidth="1"/>
    <col min="7" max="7" width="20.28515625" customWidth="1"/>
    <col min="8" max="8" width="19" customWidth="1"/>
    <col min="9" max="9" width="91.42578125" customWidth="1"/>
    <col min="10" max="10" width="31.5703125" bestFit="1" customWidth="1"/>
    <col min="11" max="11" width="30.5703125" customWidth="1"/>
  </cols>
  <sheetData>
    <row r="1" spans="1:11" x14ac:dyDescent="0.25">
      <c r="A1" s="38"/>
      <c r="B1" s="38"/>
      <c r="C1" s="38"/>
      <c r="D1" s="39"/>
      <c r="E1" s="38"/>
      <c r="F1" s="96"/>
      <c r="G1" s="38"/>
      <c r="H1" s="38"/>
      <c r="I1" s="38"/>
      <c r="J1" s="93" t="str">
        <f>CELKEM!C1</f>
        <v>Dokumentace zadávacího řízení LFHK-07-2025 – příloha č. 5</v>
      </c>
    </row>
    <row r="2" spans="1:11" ht="15.75" thickBot="1" x14ac:dyDescent="0.3">
      <c r="A2" s="38"/>
      <c r="B2" s="38"/>
      <c r="C2" s="38"/>
      <c r="D2" s="39"/>
      <c r="E2" s="38"/>
      <c r="F2" s="96"/>
      <c r="G2" s="38"/>
      <c r="H2" s="38"/>
      <c r="I2" s="38"/>
      <c r="J2" s="38"/>
    </row>
    <row r="3" spans="1:11" ht="15.75" x14ac:dyDescent="0.25">
      <c r="A3" s="262" t="s">
        <v>0</v>
      </c>
      <c r="B3" s="263"/>
      <c r="C3" s="41" t="str">
        <f>CELKEM!B9</f>
        <v>LF HK – AV technika – Technika pro živé přenosy z piteven 1. etapa</v>
      </c>
      <c r="D3" s="42"/>
      <c r="E3" s="42"/>
      <c r="F3" s="43"/>
      <c r="G3" s="38"/>
      <c r="H3" s="38"/>
      <c r="I3" s="38"/>
      <c r="J3" s="38"/>
      <c r="K3" s="8"/>
    </row>
    <row r="4" spans="1:11" ht="15.75" x14ac:dyDescent="0.25">
      <c r="A4" s="264" t="s">
        <v>1</v>
      </c>
      <c r="B4" s="265"/>
      <c r="C4" s="44" t="s">
        <v>256</v>
      </c>
      <c r="D4" s="45"/>
      <c r="E4" s="45"/>
      <c r="F4" s="46"/>
      <c r="G4" s="38"/>
      <c r="H4" s="38"/>
      <c r="I4" s="38"/>
      <c r="J4" s="38"/>
      <c r="K4" s="8"/>
    </row>
    <row r="5" spans="1:11" ht="16.5" thickBot="1" x14ac:dyDescent="0.3">
      <c r="A5" s="266" t="s">
        <v>2</v>
      </c>
      <c r="B5" s="267"/>
      <c r="C5" s="234" t="s">
        <v>147</v>
      </c>
      <c r="D5" s="237"/>
      <c r="E5" s="237"/>
      <c r="F5" s="238"/>
      <c r="G5" s="38"/>
      <c r="H5" s="38"/>
      <c r="I5" s="38"/>
      <c r="J5" s="38"/>
      <c r="K5" s="8"/>
    </row>
    <row r="6" spans="1:11" ht="15.75" thickBot="1" x14ac:dyDescent="0.3">
      <c r="A6" s="38"/>
      <c r="B6" s="38"/>
      <c r="C6" s="38"/>
      <c r="D6" s="39"/>
      <c r="E6" s="38"/>
      <c r="F6" s="96"/>
      <c r="G6" s="38"/>
      <c r="H6" s="38"/>
      <c r="I6" s="38"/>
      <c r="J6" s="38"/>
    </row>
    <row r="7" spans="1:11" s="13" customFormat="1" ht="142.5" thickBot="1" x14ac:dyDescent="0.3">
      <c r="A7" s="9" t="s">
        <v>236</v>
      </c>
      <c r="B7" s="10" t="s">
        <v>14</v>
      </c>
      <c r="C7" s="11" t="s">
        <v>237</v>
      </c>
      <c r="D7" s="11" t="s">
        <v>15</v>
      </c>
      <c r="E7" s="11" t="s">
        <v>16</v>
      </c>
      <c r="F7" s="95" t="s">
        <v>254</v>
      </c>
      <c r="G7" s="95" t="s">
        <v>242</v>
      </c>
      <c r="H7" s="95" t="s">
        <v>238</v>
      </c>
      <c r="I7" s="177" t="s">
        <v>17</v>
      </c>
      <c r="J7" s="112" t="s">
        <v>239</v>
      </c>
    </row>
    <row r="8" spans="1:11" ht="15.75" thickBot="1" x14ac:dyDescent="0.3">
      <c r="A8" s="36" t="s">
        <v>18</v>
      </c>
      <c r="B8" s="37"/>
      <c r="C8" s="270" t="s">
        <v>148</v>
      </c>
      <c r="D8" s="270"/>
      <c r="E8" s="270"/>
      <c r="F8" s="270"/>
      <c r="G8" s="270"/>
      <c r="H8" s="270"/>
      <c r="I8" s="270"/>
      <c r="J8" s="271"/>
    </row>
    <row r="9" spans="1:11" s="104" customFormat="1" ht="30" x14ac:dyDescent="0.25">
      <c r="A9" s="103" t="s">
        <v>20</v>
      </c>
      <c r="B9" s="113"/>
      <c r="C9" s="114" t="s">
        <v>21</v>
      </c>
      <c r="D9" s="115"/>
      <c r="E9" s="115" t="s">
        <v>22</v>
      </c>
      <c r="F9" s="208"/>
      <c r="G9" s="116"/>
      <c r="H9" s="116"/>
      <c r="I9" s="162" t="s">
        <v>23</v>
      </c>
      <c r="J9" s="136"/>
    </row>
    <row r="10" spans="1:11" s="104" customFormat="1" x14ac:dyDescent="0.25">
      <c r="A10" s="103" t="s">
        <v>24</v>
      </c>
      <c r="B10" s="113"/>
      <c r="C10" s="114" t="s">
        <v>25</v>
      </c>
      <c r="D10" s="115"/>
      <c r="E10" s="115" t="s">
        <v>22</v>
      </c>
      <c r="F10" s="208"/>
      <c r="G10" s="116"/>
      <c r="H10" s="116"/>
      <c r="I10" s="162" t="s">
        <v>26</v>
      </c>
      <c r="J10" s="137"/>
    </row>
    <row r="11" spans="1:11" s="104" customFormat="1" ht="45" x14ac:dyDescent="0.25">
      <c r="A11" s="103" t="s">
        <v>27</v>
      </c>
      <c r="B11" s="113"/>
      <c r="C11" s="114" t="s">
        <v>28</v>
      </c>
      <c r="D11" s="115"/>
      <c r="E11" s="115" t="s">
        <v>22</v>
      </c>
      <c r="F11" s="208"/>
      <c r="G11" s="116"/>
      <c r="H11" s="116"/>
      <c r="I11" s="162" t="s">
        <v>29</v>
      </c>
      <c r="J11" s="137"/>
    </row>
    <row r="12" spans="1:11" s="104" customFormat="1" x14ac:dyDescent="0.25">
      <c r="A12" s="103" t="s">
        <v>30</v>
      </c>
      <c r="B12" s="113"/>
      <c r="C12" s="114" t="s">
        <v>31</v>
      </c>
      <c r="D12" s="115"/>
      <c r="E12" s="115" t="s">
        <v>22</v>
      </c>
      <c r="F12" s="208"/>
      <c r="G12" s="116"/>
      <c r="H12" s="116"/>
      <c r="I12" s="162" t="s">
        <v>32</v>
      </c>
      <c r="J12" s="137"/>
    </row>
    <row r="13" spans="1:11" s="104" customFormat="1" ht="30" x14ac:dyDescent="0.25">
      <c r="A13" s="103" t="s">
        <v>33</v>
      </c>
      <c r="B13" s="113"/>
      <c r="C13" s="114" t="s">
        <v>149</v>
      </c>
      <c r="D13" s="115"/>
      <c r="E13" s="115" t="s">
        <v>22</v>
      </c>
      <c r="F13" s="208"/>
      <c r="G13" s="116"/>
      <c r="H13" s="116"/>
      <c r="I13" s="162" t="s">
        <v>150</v>
      </c>
      <c r="J13" s="137"/>
      <c r="K13" s="118"/>
    </row>
    <row r="14" spans="1:11" s="104" customFormat="1" x14ac:dyDescent="0.25">
      <c r="A14" s="103" t="s">
        <v>36</v>
      </c>
      <c r="B14" s="119"/>
      <c r="C14" s="114" t="s">
        <v>151</v>
      </c>
      <c r="D14" s="115"/>
      <c r="E14" s="115" t="s">
        <v>22</v>
      </c>
      <c r="F14" s="208"/>
      <c r="G14" s="116"/>
      <c r="H14" s="116"/>
      <c r="I14" s="162" t="s">
        <v>152</v>
      </c>
      <c r="J14" s="137"/>
    </row>
    <row r="15" spans="1:11" s="104" customFormat="1" x14ac:dyDescent="0.25">
      <c r="A15" s="103" t="s">
        <v>39</v>
      </c>
      <c r="B15" s="113"/>
      <c r="C15" s="114" t="s">
        <v>50</v>
      </c>
      <c r="D15" s="115"/>
      <c r="E15" s="115" t="s">
        <v>22</v>
      </c>
      <c r="F15" s="208"/>
      <c r="G15" s="116"/>
      <c r="H15" s="116"/>
      <c r="I15" s="162" t="s">
        <v>51</v>
      </c>
      <c r="J15" s="137"/>
    </row>
    <row r="16" spans="1:11" s="104" customFormat="1" x14ac:dyDescent="0.25">
      <c r="A16" s="103" t="s">
        <v>43</v>
      </c>
      <c r="B16" s="120"/>
      <c r="C16" s="120" t="s">
        <v>37</v>
      </c>
      <c r="D16" s="121"/>
      <c r="E16" s="121" t="s">
        <v>22</v>
      </c>
      <c r="F16" s="209"/>
      <c r="G16" s="122"/>
      <c r="H16" s="122"/>
      <c r="I16" s="162" t="s">
        <v>38</v>
      </c>
      <c r="J16" s="117"/>
    </row>
    <row r="17" spans="1:10" s="104" customFormat="1" ht="60" x14ac:dyDescent="0.25">
      <c r="A17" s="103" t="s">
        <v>46</v>
      </c>
      <c r="B17" s="124"/>
      <c r="C17" s="125" t="s">
        <v>53</v>
      </c>
      <c r="D17" s="115"/>
      <c r="E17" s="115" t="s">
        <v>22</v>
      </c>
      <c r="F17" s="208"/>
      <c r="G17" s="116"/>
      <c r="H17" s="116"/>
      <c r="I17" s="162" t="s">
        <v>54</v>
      </c>
      <c r="J17" s="117"/>
    </row>
    <row r="18" spans="1:10" s="104" customFormat="1" ht="30" x14ac:dyDescent="0.25">
      <c r="A18" s="103" t="s">
        <v>49</v>
      </c>
      <c r="B18" s="124"/>
      <c r="C18" s="120" t="s">
        <v>153</v>
      </c>
      <c r="D18" s="115"/>
      <c r="E18" s="115" t="s">
        <v>22</v>
      </c>
      <c r="F18" s="208"/>
      <c r="G18" s="116"/>
      <c r="H18" s="116"/>
      <c r="I18" s="162" t="s">
        <v>154</v>
      </c>
      <c r="J18" s="117"/>
    </row>
    <row r="19" spans="1:10" s="104" customFormat="1" ht="57.95" customHeight="1" x14ac:dyDescent="0.25">
      <c r="A19" s="103" t="s">
        <v>52</v>
      </c>
      <c r="B19" s="124"/>
      <c r="C19" s="120" t="s">
        <v>155</v>
      </c>
      <c r="D19" s="115"/>
      <c r="E19" s="115" t="s">
        <v>22</v>
      </c>
      <c r="F19" s="208"/>
      <c r="G19" s="116"/>
      <c r="H19" s="116"/>
      <c r="I19" s="162" t="s">
        <v>156</v>
      </c>
      <c r="J19" s="117"/>
    </row>
    <row r="20" spans="1:10" s="104" customFormat="1" ht="15.75" thickBot="1" x14ac:dyDescent="0.3">
      <c r="A20" s="103" t="s">
        <v>157</v>
      </c>
      <c r="B20" s="126"/>
      <c r="C20" s="127" t="s">
        <v>158</v>
      </c>
      <c r="D20" s="128"/>
      <c r="E20" s="128" t="s">
        <v>41</v>
      </c>
      <c r="F20" s="210"/>
      <c r="G20" s="129"/>
      <c r="H20" s="129"/>
      <c r="I20" s="183" t="s">
        <v>159</v>
      </c>
      <c r="J20" s="138"/>
    </row>
    <row r="21" spans="1:10" s="8" customFormat="1" ht="15.75" thickBot="1" x14ac:dyDescent="0.3">
      <c r="A21" s="33" t="s">
        <v>55</v>
      </c>
      <c r="B21" s="34"/>
      <c r="C21" s="268" t="s">
        <v>122</v>
      </c>
      <c r="D21" s="268"/>
      <c r="E21" s="268"/>
      <c r="F21" s="268"/>
      <c r="G21" s="268"/>
      <c r="H21" s="268"/>
      <c r="I21" s="268"/>
      <c r="J21" s="269"/>
    </row>
    <row r="22" spans="1:10" s="8" customFormat="1" ht="17.25" x14ac:dyDescent="0.25">
      <c r="A22" s="21" t="s">
        <v>57</v>
      </c>
      <c r="B22" s="29"/>
      <c r="C22" s="60" t="s">
        <v>124</v>
      </c>
      <c r="D22" s="85">
        <v>25</v>
      </c>
      <c r="E22" s="61" t="s">
        <v>125</v>
      </c>
      <c r="F22" s="281" t="s">
        <v>241</v>
      </c>
      <c r="G22" s="282" t="e">
        <f>ROUND(F22,2)</f>
        <v>#VALUE!</v>
      </c>
      <c r="H22" s="282" t="e">
        <f t="shared" ref="H22" si="0">D22*G22</f>
        <v>#VALUE!</v>
      </c>
      <c r="I22" s="182" t="s">
        <v>126</v>
      </c>
      <c r="J22" s="297" t="s">
        <v>241</v>
      </c>
    </row>
    <row r="23" spans="1:10" s="8" customFormat="1" x14ac:dyDescent="0.25">
      <c r="A23" s="21" t="s">
        <v>60</v>
      </c>
      <c r="B23" s="29"/>
      <c r="C23" s="60" t="s">
        <v>128</v>
      </c>
      <c r="D23" s="85">
        <v>75</v>
      </c>
      <c r="E23" s="61" t="s">
        <v>125</v>
      </c>
      <c r="F23" s="281" t="s">
        <v>241</v>
      </c>
      <c r="G23" s="282" t="e">
        <f t="shared" ref="G23:G26" si="1">ROUND(F23,2)</f>
        <v>#VALUE!</v>
      </c>
      <c r="H23" s="282" t="e">
        <f t="shared" ref="H23:H26" si="2">D23*G23</f>
        <v>#VALUE!</v>
      </c>
      <c r="I23" s="182" t="s">
        <v>129</v>
      </c>
      <c r="J23" s="298" t="s">
        <v>241</v>
      </c>
    </row>
    <row r="24" spans="1:10" s="8" customFormat="1" x14ac:dyDescent="0.25">
      <c r="A24" s="21" t="s">
        <v>63</v>
      </c>
      <c r="B24" s="29"/>
      <c r="C24" s="60" t="s">
        <v>131</v>
      </c>
      <c r="D24" s="85">
        <v>100</v>
      </c>
      <c r="E24" s="61" t="s">
        <v>125</v>
      </c>
      <c r="F24" s="281" t="s">
        <v>241</v>
      </c>
      <c r="G24" s="282" t="e">
        <f t="shared" si="1"/>
        <v>#VALUE!</v>
      </c>
      <c r="H24" s="282" t="e">
        <f t="shared" si="2"/>
        <v>#VALUE!</v>
      </c>
      <c r="I24" s="62" t="s">
        <v>132</v>
      </c>
      <c r="J24" s="298" t="s">
        <v>241</v>
      </c>
    </row>
    <row r="25" spans="1:10" s="8" customFormat="1" x14ac:dyDescent="0.25">
      <c r="A25" s="21" t="s">
        <v>66</v>
      </c>
      <c r="B25" s="29"/>
      <c r="C25" s="60" t="s">
        <v>160</v>
      </c>
      <c r="D25" s="85">
        <v>25</v>
      </c>
      <c r="E25" s="61" t="s">
        <v>125</v>
      </c>
      <c r="F25" s="281" t="s">
        <v>241</v>
      </c>
      <c r="G25" s="282" t="e">
        <f t="shared" si="1"/>
        <v>#VALUE!</v>
      </c>
      <c r="H25" s="282" t="e">
        <f t="shared" si="2"/>
        <v>#VALUE!</v>
      </c>
      <c r="I25" s="182" t="s">
        <v>161</v>
      </c>
      <c r="J25" s="298" t="s">
        <v>241</v>
      </c>
    </row>
    <row r="26" spans="1:10" s="8" customFormat="1" ht="15.75" thickBot="1" x14ac:dyDescent="0.3">
      <c r="A26" s="21" t="s">
        <v>69</v>
      </c>
      <c r="B26" s="49"/>
      <c r="C26" s="49" t="s">
        <v>134</v>
      </c>
      <c r="D26" s="86">
        <v>25</v>
      </c>
      <c r="E26" s="50" t="s">
        <v>125</v>
      </c>
      <c r="F26" s="281" t="s">
        <v>241</v>
      </c>
      <c r="G26" s="282" t="e">
        <f t="shared" si="1"/>
        <v>#VALUE!</v>
      </c>
      <c r="H26" s="282" t="e">
        <f t="shared" si="2"/>
        <v>#VALUE!</v>
      </c>
      <c r="I26" s="171" t="s">
        <v>135</v>
      </c>
      <c r="J26" s="299" t="s">
        <v>241</v>
      </c>
    </row>
    <row r="27" spans="1:10" s="8" customFormat="1" ht="15.75" thickBot="1" x14ac:dyDescent="0.3">
      <c r="A27" s="33" t="s">
        <v>121</v>
      </c>
      <c r="B27" s="34"/>
      <c r="C27" s="268" t="s">
        <v>137</v>
      </c>
      <c r="D27" s="268"/>
      <c r="E27" s="268"/>
      <c r="F27" s="268"/>
      <c r="G27" s="268"/>
      <c r="H27" s="268"/>
      <c r="I27" s="268"/>
      <c r="J27" s="269"/>
    </row>
    <row r="28" spans="1:10" s="104" customFormat="1" x14ac:dyDescent="0.25">
      <c r="A28" s="131" t="s">
        <v>123</v>
      </c>
      <c r="B28" s="132"/>
      <c r="C28" s="133" t="s">
        <v>139</v>
      </c>
      <c r="D28" s="134"/>
      <c r="E28" s="134" t="s">
        <v>41</v>
      </c>
      <c r="F28" s="211"/>
      <c r="G28" s="135"/>
      <c r="H28" s="135"/>
      <c r="I28" s="233" t="s">
        <v>139</v>
      </c>
      <c r="J28" s="136"/>
    </row>
    <row r="29" spans="1:10" s="8" customFormat="1" x14ac:dyDescent="0.25">
      <c r="A29" s="103" t="s">
        <v>127</v>
      </c>
      <c r="B29" s="22"/>
      <c r="C29" s="40" t="s">
        <v>141</v>
      </c>
      <c r="D29" s="78">
        <v>1</v>
      </c>
      <c r="E29" s="24" t="s">
        <v>41</v>
      </c>
      <c r="F29" s="281" t="s">
        <v>241</v>
      </c>
      <c r="G29" s="282" t="e">
        <f>ROUND(F29,2)</f>
        <v>#VALUE!</v>
      </c>
      <c r="H29" s="282" t="e">
        <f t="shared" ref="H29" si="3">D29*G29</f>
        <v>#VALUE!</v>
      </c>
      <c r="I29" s="59" t="s">
        <v>142</v>
      </c>
      <c r="J29" s="298" t="s">
        <v>241</v>
      </c>
    </row>
    <row r="30" spans="1:10" s="104" customFormat="1" x14ac:dyDescent="0.25">
      <c r="A30" s="103" t="s">
        <v>130</v>
      </c>
      <c r="B30" s="113"/>
      <c r="C30" s="114" t="s">
        <v>144</v>
      </c>
      <c r="D30" s="115"/>
      <c r="E30" s="115" t="s">
        <v>41</v>
      </c>
      <c r="F30" s="208"/>
      <c r="G30" s="116"/>
      <c r="H30" s="116"/>
      <c r="I30" s="158" t="s">
        <v>144</v>
      </c>
      <c r="J30" s="137"/>
    </row>
    <row r="31" spans="1:10" s="104" customFormat="1" ht="15.75" thickBot="1" x14ac:dyDescent="0.3">
      <c r="A31" s="139" t="s">
        <v>133</v>
      </c>
      <c r="B31" s="126"/>
      <c r="C31" s="127" t="s">
        <v>146</v>
      </c>
      <c r="D31" s="128"/>
      <c r="E31" s="128" t="s">
        <v>41</v>
      </c>
      <c r="F31" s="210"/>
      <c r="G31" s="129"/>
      <c r="H31" s="129"/>
      <c r="I31" s="170" t="s">
        <v>146</v>
      </c>
      <c r="J31" s="138"/>
    </row>
    <row r="32" spans="1:10" ht="15.75" thickBot="1" x14ac:dyDescent="0.3">
      <c r="A32" s="38"/>
      <c r="B32" s="38"/>
      <c r="C32" s="38"/>
      <c r="D32" s="39"/>
      <c r="E32" s="38"/>
      <c r="F32" s="96"/>
      <c r="G32" s="38"/>
      <c r="H32" s="38"/>
      <c r="I32" s="38"/>
      <c r="J32" s="38"/>
    </row>
    <row r="33" spans="1:10" s="12" customFormat="1" ht="25.35" customHeight="1" thickBot="1" x14ac:dyDescent="0.3">
      <c r="A33" s="260" t="s">
        <v>245</v>
      </c>
      <c r="B33" s="261"/>
      <c r="C33" s="261"/>
      <c r="D33" s="261"/>
      <c r="E33" s="261"/>
      <c r="F33" s="261"/>
      <c r="G33" s="261"/>
      <c r="H33" s="296" t="e">
        <f>SUM(H22:H26,H29)</f>
        <v>#VALUE!</v>
      </c>
      <c r="I33" s="110"/>
      <c r="J33" s="111"/>
    </row>
    <row r="34" spans="1:10" s="12" customFormat="1" ht="25.35" customHeight="1" x14ac:dyDescent="0.25">
      <c r="A34" s="140"/>
      <c r="B34" s="140"/>
      <c r="C34" s="140"/>
      <c r="D34" s="140"/>
      <c r="E34" s="140"/>
      <c r="F34" s="212"/>
      <c r="G34" s="140"/>
      <c r="H34" s="141"/>
      <c r="I34" s="110"/>
      <c r="J34" s="111"/>
    </row>
    <row r="35" spans="1:10" x14ac:dyDescent="0.25">
      <c r="A35" s="38"/>
      <c r="B35" s="38"/>
      <c r="C35" s="38"/>
      <c r="D35" s="39"/>
      <c r="E35" s="38"/>
      <c r="F35" s="96"/>
      <c r="G35" s="38"/>
      <c r="H35" s="38"/>
      <c r="I35" s="38"/>
      <c r="J35" s="38"/>
    </row>
    <row r="36" spans="1:10" x14ac:dyDescent="0.25">
      <c r="A36" s="272" t="s">
        <v>240</v>
      </c>
      <c r="B36" s="272"/>
      <c r="C36" s="272"/>
      <c r="D36" s="272"/>
      <c r="E36" s="272"/>
      <c r="F36" s="272"/>
      <c r="G36" s="272"/>
      <c r="H36" s="272"/>
      <c r="I36" s="272"/>
      <c r="J36" s="272"/>
    </row>
    <row r="37" spans="1:10" x14ac:dyDescent="0.25">
      <c r="A37" s="38"/>
      <c r="B37" s="38"/>
      <c r="C37" s="38"/>
      <c r="D37" s="39"/>
      <c r="E37" s="38"/>
      <c r="F37" s="96"/>
      <c r="G37" s="38"/>
      <c r="H37" s="38"/>
      <c r="I37" s="38"/>
      <c r="J37" s="38"/>
    </row>
    <row r="38" spans="1:10" ht="33" customHeight="1" x14ac:dyDescent="0.25">
      <c r="A38" s="258" t="s">
        <v>255</v>
      </c>
      <c r="B38" s="258"/>
      <c r="C38" s="258"/>
      <c r="D38" s="258"/>
      <c r="E38" s="258"/>
      <c r="F38" s="258"/>
      <c r="G38" s="258"/>
      <c r="H38" s="258"/>
      <c r="I38" s="258"/>
      <c r="J38" s="258"/>
    </row>
  </sheetData>
  <sheetProtection sheet="1" objects="1" scenarios="1"/>
  <mergeCells count="9">
    <mergeCell ref="A38:J38"/>
    <mergeCell ref="A3:B3"/>
    <mergeCell ref="A4:B4"/>
    <mergeCell ref="A5:B5"/>
    <mergeCell ref="A36:J36"/>
    <mergeCell ref="A33:G33"/>
    <mergeCell ref="C27:J27"/>
    <mergeCell ref="C21:J21"/>
    <mergeCell ref="C8:J8"/>
  </mergeCells>
  <phoneticPr fontId="7" type="noConversion"/>
  <printOptions horizontalCentered="1"/>
  <pageMargins left="0.51181102362204722" right="0.51181102362204722" top="0.78740157480314965" bottom="0.78740157480314965" header="0.31496062992125984" footer="0.31496062992125984"/>
  <pageSetup paperSize="9" scale="50" fitToHeight="51" orientation="landscape" r:id="rId1"/>
  <headerFooter>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8"/>
  <sheetViews>
    <sheetView view="pageBreakPreview" zoomScaleNormal="80" zoomScaleSheetLayoutView="100" workbookViewId="0">
      <pane ySplit="7" topLeftCell="A21" activePane="bottomLeft" state="frozen"/>
      <selection pane="bottomLeft" activeCell="H11" sqref="H11"/>
    </sheetView>
  </sheetViews>
  <sheetFormatPr defaultRowHeight="15" x14ac:dyDescent="0.25"/>
  <cols>
    <col min="1" max="1" width="10.5703125" customWidth="1"/>
    <col min="2" max="2" width="12.5703125" customWidth="1"/>
    <col min="3" max="3" width="40.5703125" customWidth="1"/>
    <col min="4" max="4" width="11.85546875" style="14" customWidth="1"/>
    <col min="5" max="5" width="12.140625" style="14" customWidth="1"/>
    <col min="6" max="6" width="20.7109375" style="214" customWidth="1"/>
    <col min="7" max="7" width="23.7109375" customWidth="1"/>
    <col min="8" max="8" width="14.5703125" customWidth="1"/>
    <col min="9" max="9" width="91.42578125" customWidth="1"/>
    <col min="10" max="10" width="31.5703125" bestFit="1" customWidth="1"/>
  </cols>
  <sheetData>
    <row r="1" spans="1:11" x14ac:dyDescent="0.25">
      <c r="A1" s="38"/>
      <c r="B1" s="38"/>
      <c r="C1" s="38"/>
      <c r="D1" s="39"/>
      <c r="E1" s="39"/>
      <c r="F1" s="213"/>
      <c r="G1" s="38"/>
      <c r="H1" s="38"/>
      <c r="I1" s="38"/>
      <c r="J1" s="93" t="str">
        <f>CELKEM!C1</f>
        <v>Dokumentace zadávacího řízení LFHK-07-2025 – příloha č. 5</v>
      </c>
    </row>
    <row r="2" spans="1:11" ht="15.75" thickBot="1" x14ac:dyDescent="0.3">
      <c r="A2" s="38"/>
      <c r="B2" s="38"/>
      <c r="C2" s="38"/>
      <c r="D2" s="39"/>
      <c r="E2" s="39"/>
      <c r="F2" s="213"/>
      <c r="G2" s="38"/>
      <c r="H2" s="38"/>
      <c r="I2" s="38"/>
      <c r="J2" s="38"/>
    </row>
    <row r="3" spans="1:11" ht="15.75" x14ac:dyDescent="0.25">
      <c r="A3" s="262" t="s">
        <v>0</v>
      </c>
      <c r="B3" s="263"/>
      <c r="C3" s="41" t="str">
        <f>CELKEM!B9</f>
        <v>LF HK – AV technika – Technika pro živé přenosy z piteven 1. etapa</v>
      </c>
      <c r="D3" s="42"/>
      <c r="E3" s="42"/>
      <c r="F3" s="43"/>
      <c r="G3" s="38"/>
      <c r="H3" s="38"/>
      <c r="I3" s="38"/>
      <c r="J3" s="38"/>
      <c r="K3" s="8"/>
    </row>
    <row r="4" spans="1:11" ht="15.75" x14ac:dyDescent="0.25">
      <c r="A4" s="264" t="s">
        <v>1</v>
      </c>
      <c r="B4" s="265"/>
      <c r="C4" s="44" t="s">
        <v>256</v>
      </c>
      <c r="D4" s="45"/>
      <c r="E4" s="45"/>
      <c r="F4" s="46"/>
      <c r="G4" s="38"/>
      <c r="H4" s="38"/>
      <c r="I4" s="38"/>
      <c r="J4" s="38"/>
      <c r="K4" s="8"/>
    </row>
    <row r="5" spans="1:11" ht="16.5" thickBot="1" x14ac:dyDescent="0.3">
      <c r="A5" s="266" t="s">
        <v>2</v>
      </c>
      <c r="B5" s="267"/>
      <c r="C5" s="234" t="s">
        <v>162</v>
      </c>
      <c r="D5" s="237"/>
      <c r="E5" s="237"/>
      <c r="F5" s="239"/>
      <c r="G5" s="38"/>
      <c r="H5" s="38"/>
      <c r="I5" s="38"/>
      <c r="J5" s="38"/>
      <c r="K5" s="8"/>
    </row>
    <row r="6" spans="1:11" ht="15.75" thickBot="1" x14ac:dyDescent="0.3">
      <c r="A6" s="38"/>
      <c r="B6" s="38"/>
      <c r="C6" s="38"/>
      <c r="D6" s="39"/>
      <c r="E6" s="39"/>
      <c r="F6" s="213"/>
      <c r="G6" s="38"/>
      <c r="H6" s="38"/>
      <c r="I6" s="38"/>
      <c r="J6" s="38"/>
    </row>
    <row r="7" spans="1:11" s="13" customFormat="1" ht="111" thickBot="1" x14ac:dyDescent="0.3">
      <c r="A7" s="9" t="s">
        <v>236</v>
      </c>
      <c r="B7" s="10" t="s">
        <v>14</v>
      </c>
      <c r="C7" s="11" t="s">
        <v>237</v>
      </c>
      <c r="D7" s="11" t="s">
        <v>15</v>
      </c>
      <c r="E7" s="11" t="s">
        <v>16</v>
      </c>
      <c r="F7" s="95" t="s">
        <v>254</v>
      </c>
      <c r="G7" s="95" t="s">
        <v>242</v>
      </c>
      <c r="H7" s="95" t="s">
        <v>238</v>
      </c>
      <c r="I7" s="177" t="s">
        <v>17</v>
      </c>
      <c r="J7" s="112" t="s">
        <v>239</v>
      </c>
    </row>
    <row r="8" spans="1:11" ht="15.75" thickBot="1" x14ac:dyDescent="0.3">
      <c r="A8" s="35" t="s">
        <v>18</v>
      </c>
      <c r="B8" s="5"/>
      <c r="C8" s="273" t="s">
        <v>163</v>
      </c>
      <c r="D8" s="273"/>
      <c r="E8" s="273"/>
      <c r="F8" s="273"/>
      <c r="G8" s="273"/>
      <c r="H8" s="273"/>
      <c r="I8" s="273"/>
      <c r="J8" s="274"/>
    </row>
    <row r="9" spans="1:11" s="104" customFormat="1" ht="30" x14ac:dyDescent="0.25">
      <c r="A9" s="103" t="s">
        <v>20</v>
      </c>
      <c r="B9" s="113"/>
      <c r="C9" s="114" t="s">
        <v>21</v>
      </c>
      <c r="D9" s="115"/>
      <c r="E9" s="115" t="s">
        <v>22</v>
      </c>
      <c r="F9" s="208"/>
      <c r="G9" s="116"/>
      <c r="H9" s="116"/>
      <c r="I9" s="162" t="s">
        <v>23</v>
      </c>
      <c r="J9" s="136"/>
    </row>
    <row r="10" spans="1:11" s="104" customFormat="1" x14ac:dyDescent="0.25">
      <c r="A10" s="103" t="s">
        <v>24</v>
      </c>
      <c r="B10" s="113"/>
      <c r="C10" s="114" t="s">
        <v>25</v>
      </c>
      <c r="D10" s="115"/>
      <c r="E10" s="115" t="s">
        <v>22</v>
      </c>
      <c r="F10" s="208"/>
      <c r="G10" s="116"/>
      <c r="H10" s="116"/>
      <c r="I10" s="162" t="s">
        <v>26</v>
      </c>
      <c r="J10" s="137"/>
    </row>
    <row r="11" spans="1:11" s="104" customFormat="1" ht="45" x14ac:dyDescent="0.25">
      <c r="A11" s="103" t="s">
        <v>27</v>
      </c>
      <c r="B11" s="113"/>
      <c r="C11" s="114" t="s">
        <v>28</v>
      </c>
      <c r="D11" s="115"/>
      <c r="E11" s="115" t="s">
        <v>22</v>
      </c>
      <c r="F11" s="208"/>
      <c r="G11" s="116"/>
      <c r="H11" s="116"/>
      <c r="I11" s="162" t="s">
        <v>29</v>
      </c>
      <c r="J11" s="137"/>
    </row>
    <row r="12" spans="1:11" s="104" customFormat="1" x14ac:dyDescent="0.25">
      <c r="A12" s="103" t="s">
        <v>30</v>
      </c>
      <c r="B12" s="113"/>
      <c r="C12" s="114" t="s">
        <v>31</v>
      </c>
      <c r="D12" s="115"/>
      <c r="E12" s="115" t="s">
        <v>22</v>
      </c>
      <c r="F12" s="208"/>
      <c r="G12" s="116"/>
      <c r="H12" s="116"/>
      <c r="I12" s="162" t="s">
        <v>32</v>
      </c>
      <c r="J12" s="137"/>
    </row>
    <row r="13" spans="1:11" s="104" customFormat="1" ht="30" x14ac:dyDescent="0.25">
      <c r="A13" s="103" t="s">
        <v>33</v>
      </c>
      <c r="B13" s="113"/>
      <c r="C13" s="114" t="s">
        <v>149</v>
      </c>
      <c r="D13" s="115"/>
      <c r="E13" s="115" t="s">
        <v>22</v>
      </c>
      <c r="F13" s="208"/>
      <c r="G13" s="116"/>
      <c r="H13" s="116"/>
      <c r="I13" s="162" t="s">
        <v>150</v>
      </c>
      <c r="J13" s="137"/>
      <c r="K13" s="118"/>
    </row>
    <row r="14" spans="1:11" s="104" customFormat="1" x14ac:dyDescent="0.25">
      <c r="A14" s="103" t="s">
        <v>36</v>
      </c>
      <c r="B14" s="119"/>
      <c r="C14" s="114" t="s">
        <v>151</v>
      </c>
      <c r="D14" s="115"/>
      <c r="E14" s="115" t="s">
        <v>22</v>
      </c>
      <c r="F14" s="208"/>
      <c r="G14" s="116"/>
      <c r="H14" s="116"/>
      <c r="I14" s="162" t="s">
        <v>152</v>
      </c>
      <c r="J14" s="137"/>
    </row>
    <row r="15" spans="1:11" s="104" customFormat="1" x14ac:dyDescent="0.25">
      <c r="A15" s="103" t="s">
        <v>39</v>
      </c>
      <c r="B15" s="113"/>
      <c r="C15" s="114" t="s">
        <v>50</v>
      </c>
      <c r="D15" s="115"/>
      <c r="E15" s="115" t="s">
        <v>22</v>
      </c>
      <c r="F15" s="208"/>
      <c r="G15" s="116"/>
      <c r="H15" s="116"/>
      <c r="I15" s="162" t="s">
        <v>51</v>
      </c>
      <c r="J15" s="137"/>
    </row>
    <row r="16" spans="1:11" s="104" customFormat="1" x14ac:dyDescent="0.25">
      <c r="A16" s="103" t="s">
        <v>43</v>
      </c>
      <c r="B16" s="120"/>
      <c r="C16" s="120" t="s">
        <v>37</v>
      </c>
      <c r="D16" s="121"/>
      <c r="E16" s="121" t="s">
        <v>22</v>
      </c>
      <c r="F16" s="209"/>
      <c r="G16" s="122"/>
      <c r="H16" s="122"/>
      <c r="I16" s="162" t="s">
        <v>38</v>
      </c>
      <c r="J16" s="117"/>
    </row>
    <row r="17" spans="1:10" s="104" customFormat="1" ht="60" x14ac:dyDescent="0.25">
      <c r="A17" s="103" t="s">
        <v>46</v>
      </c>
      <c r="B17" s="124"/>
      <c r="C17" s="125" t="s">
        <v>53</v>
      </c>
      <c r="D17" s="115"/>
      <c r="E17" s="115" t="s">
        <v>22</v>
      </c>
      <c r="F17" s="208"/>
      <c r="G17" s="116"/>
      <c r="H17" s="116"/>
      <c r="I17" s="162" t="s">
        <v>54</v>
      </c>
      <c r="J17" s="117"/>
    </row>
    <row r="18" spans="1:10" s="104" customFormat="1" ht="30" x14ac:dyDescent="0.25">
      <c r="A18" s="103" t="s">
        <v>49</v>
      </c>
      <c r="B18" s="124"/>
      <c r="C18" s="120" t="s">
        <v>153</v>
      </c>
      <c r="D18" s="115"/>
      <c r="E18" s="115" t="s">
        <v>22</v>
      </c>
      <c r="F18" s="208"/>
      <c r="G18" s="116"/>
      <c r="H18" s="116"/>
      <c r="I18" s="162" t="s">
        <v>154</v>
      </c>
      <c r="J18" s="117"/>
    </row>
    <row r="19" spans="1:10" s="104" customFormat="1" ht="57.95" customHeight="1" x14ac:dyDescent="0.25">
      <c r="A19" s="103" t="s">
        <v>52</v>
      </c>
      <c r="B19" s="124"/>
      <c r="C19" s="120" t="s">
        <v>155</v>
      </c>
      <c r="D19" s="115"/>
      <c r="E19" s="115" t="s">
        <v>22</v>
      </c>
      <c r="F19" s="208"/>
      <c r="G19" s="116"/>
      <c r="H19" s="116"/>
      <c r="I19" s="162" t="s">
        <v>156</v>
      </c>
      <c r="J19" s="117"/>
    </row>
    <row r="20" spans="1:10" s="104" customFormat="1" ht="15.75" thickBot="1" x14ac:dyDescent="0.3">
      <c r="A20" s="103" t="s">
        <v>157</v>
      </c>
      <c r="B20" s="126"/>
      <c r="C20" s="127" t="s">
        <v>158</v>
      </c>
      <c r="D20" s="128"/>
      <c r="E20" s="128" t="s">
        <v>41</v>
      </c>
      <c r="F20" s="210"/>
      <c r="G20" s="129"/>
      <c r="H20" s="129"/>
      <c r="I20" s="183" t="s">
        <v>159</v>
      </c>
      <c r="J20" s="138"/>
    </row>
    <row r="21" spans="1:10" s="8" customFormat="1" ht="15.75" thickBot="1" x14ac:dyDescent="0.3">
      <c r="A21" s="33" t="s">
        <v>55</v>
      </c>
      <c r="B21" s="34"/>
      <c r="C21" s="268" t="s">
        <v>122</v>
      </c>
      <c r="D21" s="268"/>
      <c r="E21" s="268"/>
      <c r="F21" s="268"/>
      <c r="G21" s="268"/>
      <c r="H21" s="268"/>
      <c r="I21" s="268"/>
      <c r="J21" s="269"/>
    </row>
    <row r="22" spans="1:10" s="8" customFormat="1" ht="17.25" x14ac:dyDescent="0.25">
      <c r="A22" s="21" t="s">
        <v>57</v>
      </c>
      <c r="B22" s="29"/>
      <c r="C22" s="60" t="s">
        <v>124</v>
      </c>
      <c r="D22" s="85">
        <v>50</v>
      </c>
      <c r="E22" s="61" t="s">
        <v>125</v>
      </c>
      <c r="F22" s="281" t="s">
        <v>241</v>
      </c>
      <c r="G22" s="282" t="e">
        <f>ROUND(F22,2)</f>
        <v>#VALUE!</v>
      </c>
      <c r="H22" s="282" t="e">
        <f t="shared" ref="H22:H26" si="0">D22*G22</f>
        <v>#VALUE!</v>
      </c>
      <c r="I22" s="182" t="s">
        <v>126</v>
      </c>
      <c r="J22" s="298" t="s">
        <v>241</v>
      </c>
    </row>
    <row r="23" spans="1:10" s="8" customFormat="1" x14ac:dyDescent="0.25">
      <c r="A23" s="21" t="s">
        <v>60</v>
      </c>
      <c r="B23" s="29"/>
      <c r="C23" s="60" t="s">
        <v>128</v>
      </c>
      <c r="D23" s="85">
        <v>160</v>
      </c>
      <c r="E23" s="61" t="s">
        <v>125</v>
      </c>
      <c r="F23" s="281" t="s">
        <v>241</v>
      </c>
      <c r="G23" s="282" t="e">
        <f>ROUND(F23,2)</f>
        <v>#VALUE!</v>
      </c>
      <c r="H23" s="282" t="e">
        <f t="shared" si="0"/>
        <v>#VALUE!</v>
      </c>
      <c r="I23" s="182" t="s">
        <v>129</v>
      </c>
      <c r="J23" s="298" t="s">
        <v>241</v>
      </c>
    </row>
    <row r="24" spans="1:10" s="8" customFormat="1" x14ac:dyDescent="0.25">
      <c r="A24" s="21" t="s">
        <v>63</v>
      </c>
      <c r="B24" s="29"/>
      <c r="C24" s="60" t="s">
        <v>131</v>
      </c>
      <c r="D24" s="85">
        <v>240</v>
      </c>
      <c r="E24" s="61" t="s">
        <v>125</v>
      </c>
      <c r="F24" s="281" t="s">
        <v>241</v>
      </c>
      <c r="G24" s="282" t="e">
        <f>ROUND(F24,2)</f>
        <v>#VALUE!</v>
      </c>
      <c r="H24" s="282" t="e">
        <f t="shared" si="0"/>
        <v>#VALUE!</v>
      </c>
      <c r="I24" s="62" t="s">
        <v>132</v>
      </c>
      <c r="J24" s="298" t="s">
        <v>241</v>
      </c>
    </row>
    <row r="25" spans="1:10" s="8" customFormat="1" x14ac:dyDescent="0.25">
      <c r="A25" s="21" t="s">
        <v>66</v>
      </c>
      <c r="B25" s="29"/>
      <c r="C25" s="60" t="s">
        <v>160</v>
      </c>
      <c r="D25" s="85">
        <v>40</v>
      </c>
      <c r="E25" s="61" t="s">
        <v>125</v>
      </c>
      <c r="F25" s="281" t="s">
        <v>241</v>
      </c>
      <c r="G25" s="282" t="e">
        <f>ROUND(F25,2)</f>
        <v>#VALUE!</v>
      </c>
      <c r="H25" s="282" t="e">
        <f t="shared" si="0"/>
        <v>#VALUE!</v>
      </c>
      <c r="I25" s="182" t="s">
        <v>161</v>
      </c>
      <c r="J25" s="298" t="s">
        <v>241</v>
      </c>
    </row>
    <row r="26" spans="1:10" s="8" customFormat="1" ht="15.75" thickBot="1" x14ac:dyDescent="0.3">
      <c r="A26" s="21" t="s">
        <v>69</v>
      </c>
      <c r="B26" s="49"/>
      <c r="C26" s="49" t="s">
        <v>134</v>
      </c>
      <c r="D26" s="86">
        <v>40</v>
      </c>
      <c r="E26" s="50" t="s">
        <v>125</v>
      </c>
      <c r="F26" s="281" t="s">
        <v>241</v>
      </c>
      <c r="G26" s="282" t="e">
        <f>ROUND(F26,2)</f>
        <v>#VALUE!</v>
      </c>
      <c r="H26" s="282" t="e">
        <f t="shared" si="0"/>
        <v>#VALUE!</v>
      </c>
      <c r="I26" s="171" t="s">
        <v>135</v>
      </c>
      <c r="J26" s="299" t="s">
        <v>241</v>
      </c>
    </row>
    <row r="27" spans="1:10" s="8" customFormat="1" ht="15.75" thickBot="1" x14ac:dyDescent="0.3">
      <c r="A27" s="33" t="s">
        <v>121</v>
      </c>
      <c r="B27" s="34"/>
      <c r="C27" s="268" t="s">
        <v>137</v>
      </c>
      <c r="D27" s="268"/>
      <c r="E27" s="268"/>
      <c r="F27" s="268"/>
      <c r="G27" s="268"/>
      <c r="H27" s="268"/>
      <c r="I27" s="268"/>
      <c r="J27" s="269"/>
    </row>
    <row r="28" spans="1:10" s="104" customFormat="1" x14ac:dyDescent="0.25">
      <c r="A28" s="131" t="s">
        <v>123</v>
      </c>
      <c r="B28" s="132"/>
      <c r="C28" s="133" t="s">
        <v>139</v>
      </c>
      <c r="D28" s="134"/>
      <c r="E28" s="134" t="s">
        <v>41</v>
      </c>
      <c r="F28" s="211"/>
      <c r="G28" s="135"/>
      <c r="H28" s="135"/>
      <c r="I28" s="233" t="s">
        <v>139</v>
      </c>
      <c r="J28" s="136"/>
    </row>
    <row r="29" spans="1:10" s="8" customFormat="1" x14ac:dyDescent="0.25">
      <c r="A29" s="21" t="s">
        <v>127</v>
      </c>
      <c r="B29" s="22"/>
      <c r="C29" s="40" t="s">
        <v>141</v>
      </c>
      <c r="D29" s="78">
        <v>1</v>
      </c>
      <c r="E29" s="24" t="s">
        <v>41</v>
      </c>
      <c r="F29" s="281" t="s">
        <v>241</v>
      </c>
      <c r="G29" s="282" t="e">
        <f>ROUND(F29,2)</f>
        <v>#VALUE!</v>
      </c>
      <c r="H29" s="282" t="e">
        <f t="shared" ref="H29" si="1">D29*G29</f>
        <v>#VALUE!</v>
      </c>
      <c r="I29" s="59" t="s">
        <v>142</v>
      </c>
      <c r="J29" s="298" t="s">
        <v>241</v>
      </c>
    </row>
    <row r="30" spans="1:10" s="104" customFormat="1" x14ac:dyDescent="0.25">
      <c r="A30" s="103" t="s">
        <v>130</v>
      </c>
      <c r="B30" s="113"/>
      <c r="C30" s="114" t="s">
        <v>144</v>
      </c>
      <c r="D30" s="115"/>
      <c r="E30" s="115" t="s">
        <v>41</v>
      </c>
      <c r="F30" s="208"/>
      <c r="G30" s="116"/>
      <c r="H30" s="116"/>
      <c r="I30" s="158" t="s">
        <v>144</v>
      </c>
      <c r="J30" s="137"/>
    </row>
    <row r="31" spans="1:10" s="104" customFormat="1" ht="15.75" thickBot="1" x14ac:dyDescent="0.3">
      <c r="A31" s="139" t="s">
        <v>133</v>
      </c>
      <c r="B31" s="126"/>
      <c r="C31" s="127" t="s">
        <v>146</v>
      </c>
      <c r="D31" s="128"/>
      <c r="E31" s="128" t="s">
        <v>41</v>
      </c>
      <c r="F31" s="210"/>
      <c r="G31" s="129"/>
      <c r="H31" s="129"/>
      <c r="I31" s="170" t="s">
        <v>146</v>
      </c>
      <c r="J31" s="138"/>
    </row>
    <row r="32" spans="1:10" ht="15.75" thickBot="1" x14ac:dyDescent="0.3">
      <c r="A32" s="38"/>
      <c r="B32" s="38"/>
      <c r="C32" s="38"/>
      <c r="D32" s="39"/>
      <c r="E32" s="39"/>
      <c r="F32" s="213"/>
      <c r="G32" s="38"/>
      <c r="H32" s="38"/>
      <c r="I32" s="38"/>
      <c r="J32" s="38"/>
    </row>
    <row r="33" spans="1:10" s="12" customFormat="1" ht="25.35" customHeight="1" thickBot="1" x14ac:dyDescent="0.3">
      <c r="A33" s="260" t="s">
        <v>247</v>
      </c>
      <c r="B33" s="261"/>
      <c r="C33" s="261"/>
      <c r="D33" s="261"/>
      <c r="E33" s="261"/>
      <c r="F33" s="261"/>
      <c r="G33" s="261"/>
      <c r="H33" s="296" t="e">
        <f>SUM(H22:H26,H29)</f>
        <v>#VALUE!</v>
      </c>
      <c r="I33" s="110"/>
      <c r="J33" s="111"/>
    </row>
    <row r="34" spans="1:10" s="12" customFormat="1" ht="25.35" customHeight="1" x14ac:dyDescent="0.25">
      <c r="A34" s="140"/>
      <c r="B34" s="140"/>
      <c r="C34" s="140"/>
      <c r="D34" s="140"/>
      <c r="E34" s="140"/>
      <c r="F34" s="212"/>
      <c r="G34" s="140"/>
      <c r="H34" s="110"/>
      <c r="I34" s="110"/>
      <c r="J34" s="111"/>
    </row>
    <row r="35" spans="1:10" x14ac:dyDescent="0.25">
      <c r="A35" s="38"/>
      <c r="B35" s="38"/>
      <c r="C35" s="38"/>
      <c r="D35" s="39"/>
      <c r="E35" s="39"/>
      <c r="F35" s="213"/>
      <c r="G35" s="38"/>
      <c r="H35" s="38"/>
      <c r="I35" s="38"/>
      <c r="J35" s="38"/>
    </row>
    <row r="36" spans="1:10" x14ac:dyDescent="0.25">
      <c r="A36" s="272" t="s">
        <v>240</v>
      </c>
      <c r="B36" s="272"/>
      <c r="C36" s="272"/>
      <c r="D36" s="272"/>
      <c r="E36" s="272"/>
      <c r="F36" s="272"/>
      <c r="G36" s="272"/>
      <c r="H36" s="272"/>
      <c r="I36" s="272"/>
      <c r="J36" s="272"/>
    </row>
    <row r="37" spans="1:10" x14ac:dyDescent="0.25">
      <c r="A37" s="38"/>
      <c r="B37" s="38"/>
      <c r="C37" s="38"/>
      <c r="D37" s="39"/>
      <c r="E37" s="39"/>
      <c r="F37" s="213"/>
      <c r="G37" s="38"/>
      <c r="H37" s="38"/>
      <c r="I37" s="38"/>
      <c r="J37" s="38"/>
    </row>
    <row r="38" spans="1:10" ht="33.75" customHeight="1" x14ac:dyDescent="0.25">
      <c r="A38" s="258" t="s">
        <v>255</v>
      </c>
      <c r="B38" s="258"/>
      <c r="C38" s="258"/>
      <c r="D38" s="258"/>
      <c r="E38" s="258"/>
      <c r="F38" s="258"/>
      <c r="G38" s="258"/>
      <c r="H38" s="258"/>
      <c r="I38" s="258"/>
      <c r="J38" s="258"/>
    </row>
  </sheetData>
  <sheetProtection sheet="1" objects="1" scenarios="1"/>
  <mergeCells count="9">
    <mergeCell ref="A38:J38"/>
    <mergeCell ref="A3:B3"/>
    <mergeCell ref="A4:B4"/>
    <mergeCell ref="A5:B5"/>
    <mergeCell ref="A36:J36"/>
    <mergeCell ref="A33:G33"/>
    <mergeCell ref="C27:J27"/>
    <mergeCell ref="C21:J21"/>
    <mergeCell ref="C8:J8"/>
  </mergeCells>
  <phoneticPr fontId="7" type="noConversion"/>
  <printOptions horizontalCentered="1"/>
  <pageMargins left="0.51181102362204722" right="0.51181102362204722" top="0.78740157480314965" bottom="0.78740157480314965" header="0.31496062992125984" footer="0.31496062992125984"/>
  <pageSetup paperSize="9" scale="50" fitToHeight="51" orientation="landscape" r:id="rId1"/>
  <headerFooter>
    <oddFooter>&amp;C&amp;P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0"/>
  <sheetViews>
    <sheetView view="pageBreakPreview" zoomScaleNormal="70" zoomScaleSheetLayoutView="100" workbookViewId="0">
      <pane ySplit="7" topLeftCell="A36" activePane="bottomLeft" state="frozen"/>
      <selection pane="bottomLeft" activeCell="I44" sqref="I44"/>
    </sheetView>
  </sheetViews>
  <sheetFormatPr defaultRowHeight="15" x14ac:dyDescent="0.25"/>
  <cols>
    <col min="1" max="1" width="10.5703125" customWidth="1"/>
    <col min="2" max="2" width="12.5703125" customWidth="1"/>
    <col min="3" max="3" width="40.5703125" customWidth="1"/>
    <col min="4" max="4" width="11.5703125" style="14" customWidth="1"/>
    <col min="5" max="5" width="12.140625" style="14" customWidth="1"/>
    <col min="6" max="6" width="20.140625" style="214" customWidth="1"/>
    <col min="7" max="7" width="21.85546875" customWidth="1"/>
    <col min="8" max="8" width="14.5703125" customWidth="1"/>
    <col min="9" max="9" width="91.42578125" customWidth="1"/>
    <col min="10" max="10" width="31.5703125" bestFit="1" customWidth="1"/>
  </cols>
  <sheetData>
    <row r="1" spans="1:14" x14ac:dyDescent="0.25">
      <c r="A1" s="38"/>
      <c r="B1" s="38"/>
      <c r="C1" s="38"/>
      <c r="D1" s="39"/>
      <c r="E1" s="39"/>
      <c r="F1" s="213"/>
      <c r="G1" s="38"/>
      <c r="H1" s="38"/>
      <c r="I1" s="38"/>
      <c r="J1" s="93" t="str">
        <f>CELKEM!C1</f>
        <v>Dokumentace zadávacího řízení LFHK-07-2025 – příloha č. 5</v>
      </c>
    </row>
    <row r="2" spans="1:14" ht="15.75" thickBot="1" x14ac:dyDescent="0.3">
      <c r="A2" s="38"/>
      <c r="B2" s="38"/>
      <c r="C2" s="38"/>
      <c r="D2" s="39"/>
      <c r="E2" s="39"/>
      <c r="F2" s="213"/>
      <c r="G2" s="38"/>
      <c r="H2" s="38"/>
      <c r="I2" s="38"/>
      <c r="J2" s="38"/>
    </row>
    <row r="3" spans="1:14" ht="15.75" x14ac:dyDescent="0.25">
      <c r="A3" s="262" t="s">
        <v>0</v>
      </c>
      <c r="B3" s="263"/>
      <c r="C3" s="41" t="str">
        <f>CELKEM!B9</f>
        <v>LF HK – AV technika – Technika pro živé přenosy z piteven 1. etapa</v>
      </c>
      <c r="D3" s="42"/>
      <c r="E3" s="42"/>
      <c r="F3" s="43"/>
      <c r="G3" s="38"/>
      <c r="H3" s="38"/>
      <c r="I3" s="38"/>
      <c r="J3" s="38"/>
      <c r="K3" s="8"/>
    </row>
    <row r="4" spans="1:14" ht="15.75" x14ac:dyDescent="0.25">
      <c r="A4" s="264" t="s">
        <v>1</v>
      </c>
      <c r="B4" s="265"/>
      <c r="C4" s="44" t="s">
        <v>256</v>
      </c>
      <c r="D4" s="45"/>
      <c r="E4" s="45"/>
      <c r="F4" s="46"/>
      <c r="G4" s="38"/>
      <c r="H4" s="38"/>
      <c r="I4" s="38"/>
      <c r="J4" s="38"/>
      <c r="K4" s="8"/>
    </row>
    <row r="5" spans="1:14" ht="16.5" thickBot="1" x14ac:dyDescent="0.3">
      <c r="A5" s="266" t="s">
        <v>2</v>
      </c>
      <c r="B5" s="267"/>
      <c r="C5" s="234" t="s">
        <v>164</v>
      </c>
      <c r="D5" s="237"/>
      <c r="E5" s="237"/>
      <c r="F5" s="239"/>
      <c r="G5" s="38"/>
      <c r="H5" s="38"/>
      <c r="I5" s="38"/>
      <c r="J5" s="38"/>
      <c r="K5" s="8"/>
    </row>
    <row r="6" spans="1:14" ht="15.75" thickBot="1" x14ac:dyDescent="0.3">
      <c r="A6" s="38"/>
      <c r="B6" s="38"/>
      <c r="C6" s="38"/>
      <c r="D6" s="39"/>
      <c r="E6" s="39"/>
      <c r="F6" s="213"/>
      <c r="G6" s="38"/>
      <c r="H6" s="38"/>
      <c r="I6" s="38"/>
      <c r="J6" s="38"/>
    </row>
    <row r="7" spans="1:14" s="13" customFormat="1" ht="111" thickBot="1" x14ac:dyDescent="0.3">
      <c r="A7" s="9" t="s">
        <v>236</v>
      </c>
      <c r="B7" s="10" t="s">
        <v>14</v>
      </c>
      <c r="C7" s="11" t="s">
        <v>237</v>
      </c>
      <c r="D7" s="11" t="s">
        <v>15</v>
      </c>
      <c r="E7" s="11" t="s">
        <v>16</v>
      </c>
      <c r="F7" s="95" t="s">
        <v>254</v>
      </c>
      <c r="G7" s="95" t="s">
        <v>242</v>
      </c>
      <c r="H7" s="95" t="s">
        <v>238</v>
      </c>
      <c r="I7" s="177" t="s">
        <v>17</v>
      </c>
      <c r="J7" s="112" t="s">
        <v>239</v>
      </c>
    </row>
    <row r="8" spans="1:14" ht="15.75" thickBot="1" x14ac:dyDescent="0.3">
      <c r="A8" s="36" t="s">
        <v>18</v>
      </c>
      <c r="B8" s="37"/>
      <c r="C8" s="270" t="s">
        <v>165</v>
      </c>
      <c r="D8" s="270"/>
      <c r="E8" s="270"/>
      <c r="F8" s="270"/>
      <c r="G8" s="270"/>
      <c r="H8" s="270"/>
      <c r="I8" s="270"/>
      <c r="J8" s="271"/>
    </row>
    <row r="9" spans="1:14" s="104" customFormat="1" ht="45" x14ac:dyDescent="0.25">
      <c r="A9" s="103" t="s">
        <v>20</v>
      </c>
      <c r="B9" s="142"/>
      <c r="C9" s="143" t="s">
        <v>94</v>
      </c>
      <c r="D9" s="144"/>
      <c r="E9" s="144" t="s">
        <v>22</v>
      </c>
      <c r="F9" s="215"/>
      <c r="G9" s="145"/>
      <c r="H9" s="145"/>
      <c r="I9" s="173" t="s">
        <v>95</v>
      </c>
      <c r="J9" s="178"/>
      <c r="N9" s="147"/>
    </row>
    <row r="10" spans="1:14" s="104" customFormat="1" ht="30" x14ac:dyDescent="0.25">
      <c r="A10" s="103" t="s">
        <v>24</v>
      </c>
      <c r="B10" s="115"/>
      <c r="C10" s="124" t="s">
        <v>116</v>
      </c>
      <c r="D10" s="115"/>
      <c r="E10" s="115" t="s">
        <v>22</v>
      </c>
      <c r="F10" s="208"/>
      <c r="G10" s="116"/>
      <c r="H10" s="116"/>
      <c r="I10" s="162" t="s">
        <v>117</v>
      </c>
      <c r="J10" s="117"/>
    </row>
    <row r="11" spans="1:14" s="104" customFormat="1" ht="30" x14ac:dyDescent="0.25">
      <c r="A11" s="103" t="s">
        <v>27</v>
      </c>
      <c r="B11" s="148"/>
      <c r="C11" s="149" t="s">
        <v>166</v>
      </c>
      <c r="D11" s="148"/>
      <c r="E11" s="148" t="s">
        <v>22</v>
      </c>
      <c r="F11" s="216"/>
      <c r="G11" s="150"/>
      <c r="H11" s="150"/>
      <c r="I11" s="175" t="s">
        <v>167</v>
      </c>
      <c r="J11" s="151"/>
    </row>
    <row r="12" spans="1:14" s="104" customFormat="1" ht="30" x14ac:dyDescent="0.25">
      <c r="A12" s="103" t="s">
        <v>30</v>
      </c>
      <c r="B12" s="115"/>
      <c r="C12" s="124" t="s">
        <v>119</v>
      </c>
      <c r="D12" s="115"/>
      <c r="E12" s="115" t="s">
        <v>22</v>
      </c>
      <c r="F12" s="208"/>
      <c r="G12" s="116"/>
      <c r="H12" s="116"/>
      <c r="I12" s="162" t="s">
        <v>120</v>
      </c>
      <c r="J12" s="117"/>
    </row>
    <row r="13" spans="1:14" s="157" customFormat="1" ht="30" x14ac:dyDescent="0.25">
      <c r="A13" s="103" t="s">
        <v>33</v>
      </c>
      <c r="B13" s="152"/>
      <c r="C13" s="153" t="s">
        <v>168</v>
      </c>
      <c r="D13" s="154"/>
      <c r="E13" s="154" t="s">
        <v>22</v>
      </c>
      <c r="F13" s="217"/>
      <c r="G13" s="155"/>
      <c r="H13" s="155"/>
      <c r="I13" s="174" t="s">
        <v>169</v>
      </c>
      <c r="J13" s="179"/>
      <c r="K13" s="104"/>
    </row>
    <row r="14" spans="1:14" s="157" customFormat="1" x14ac:dyDescent="0.25">
      <c r="A14" s="103" t="s">
        <v>36</v>
      </c>
      <c r="B14" s="152"/>
      <c r="C14" s="153" t="s">
        <v>170</v>
      </c>
      <c r="D14" s="154"/>
      <c r="E14" s="154" t="s">
        <v>22</v>
      </c>
      <c r="F14" s="217"/>
      <c r="G14" s="155"/>
      <c r="H14" s="155"/>
      <c r="I14" s="174" t="s">
        <v>171</v>
      </c>
      <c r="J14" s="179"/>
      <c r="K14" s="104"/>
    </row>
    <row r="15" spans="1:14" s="104" customFormat="1" ht="60" x14ac:dyDescent="0.25">
      <c r="A15" s="103" t="s">
        <v>39</v>
      </c>
      <c r="B15" s="124"/>
      <c r="C15" s="125" t="s">
        <v>172</v>
      </c>
      <c r="D15" s="115"/>
      <c r="E15" s="115" t="s">
        <v>22</v>
      </c>
      <c r="F15" s="208"/>
      <c r="G15" s="116"/>
      <c r="H15" s="116"/>
      <c r="I15" s="162" t="s">
        <v>173</v>
      </c>
      <c r="J15" s="117"/>
    </row>
    <row r="16" spans="1:14" s="104" customFormat="1" x14ac:dyDescent="0.25">
      <c r="A16" s="103" t="s">
        <v>43</v>
      </c>
      <c r="B16" s="124"/>
      <c r="C16" s="125" t="s">
        <v>174</v>
      </c>
      <c r="D16" s="115"/>
      <c r="E16" s="115" t="s">
        <v>22</v>
      </c>
      <c r="F16" s="208"/>
      <c r="G16" s="116"/>
      <c r="H16" s="116"/>
      <c r="I16" s="176" t="s">
        <v>174</v>
      </c>
      <c r="J16" s="117"/>
    </row>
    <row r="17" spans="1:12" s="157" customFormat="1" x14ac:dyDescent="0.25">
      <c r="A17" s="103" t="s">
        <v>46</v>
      </c>
      <c r="B17" s="113"/>
      <c r="C17" s="114" t="s">
        <v>175</v>
      </c>
      <c r="D17" s="115"/>
      <c r="E17" s="115" t="s">
        <v>22</v>
      </c>
      <c r="F17" s="208"/>
      <c r="G17" s="116"/>
      <c r="H17" s="116"/>
      <c r="I17" s="162" t="s">
        <v>176</v>
      </c>
      <c r="J17" s="137"/>
      <c r="K17" s="104"/>
    </row>
    <row r="18" spans="1:12" s="157" customFormat="1" ht="30" x14ac:dyDescent="0.25">
      <c r="A18" s="103" t="s">
        <v>49</v>
      </c>
      <c r="B18" s="113"/>
      <c r="C18" s="114" t="s">
        <v>177</v>
      </c>
      <c r="D18" s="115"/>
      <c r="E18" s="115" t="s">
        <v>22</v>
      </c>
      <c r="F18" s="208"/>
      <c r="G18" s="116"/>
      <c r="H18" s="116"/>
      <c r="I18" s="162" t="s">
        <v>178</v>
      </c>
      <c r="J18" s="137"/>
      <c r="K18" s="104"/>
    </row>
    <row r="19" spans="1:12" s="157" customFormat="1" ht="45.75" thickBot="1" x14ac:dyDescent="0.3">
      <c r="A19" s="103" t="s">
        <v>52</v>
      </c>
      <c r="B19" s="113"/>
      <c r="C19" s="114" t="s">
        <v>179</v>
      </c>
      <c r="D19" s="115"/>
      <c r="E19" s="115" t="s">
        <v>22</v>
      </c>
      <c r="F19" s="208"/>
      <c r="G19" s="116"/>
      <c r="H19" s="116"/>
      <c r="I19" s="162" t="s">
        <v>180</v>
      </c>
      <c r="J19" s="138"/>
      <c r="K19" s="104"/>
    </row>
    <row r="20" spans="1:12" ht="15.75" thickBot="1" x14ac:dyDescent="0.3">
      <c r="A20" s="166" t="s">
        <v>55</v>
      </c>
      <c r="B20" s="167"/>
      <c r="C20" s="275" t="s">
        <v>181</v>
      </c>
      <c r="D20" s="275"/>
      <c r="E20" s="275"/>
      <c r="F20" s="275"/>
      <c r="G20" s="275"/>
      <c r="H20" s="275"/>
      <c r="I20" s="275"/>
      <c r="J20" s="276"/>
    </row>
    <row r="21" spans="1:12" s="8" customFormat="1" ht="45" x14ac:dyDescent="0.25">
      <c r="A21" s="17" t="s">
        <v>57</v>
      </c>
      <c r="B21" s="20"/>
      <c r="C21" s="28" t="s">
        <v>182</v>
      </c>
      <c r="D21" s="87">
        <v>1</v>
      </c>
      <c r="E21" s="20" t="s">
        <v>41</v>
      </c>
      <c r="F21" s="292" t="s">
        <v>241</v>
      </c>
      <c r="G21" s="293" t="e">
        <f>ROUND(F21,2)</f>
        <v>#VALUE!</v>
      </c>
      <c r="H21" s="293" t="e">
        <f t="shared" ref="H21:H23" si="0">D21*G21</f>
        <v>#VALUE!</v>
      </c>
      <c r="I21" s="172" t="s">
        <v>183</v>
      </c>
      <c r="J21" s="297" t="s">
        <v>241</v>
      </c>
    </row>
    <row r="22" spans="1:12" s="8" customFormat="1" x14ac:dyDescent="0.25">
      <c r="A22" s="55" t="s">
        <v>60</v>
      </c>
      <c r="B22" s="47"/>
      <c r="C22" s="47" t="s">
        <v>61</v>
      </c>
      <c r="D22" s="82">
        <v>1</v>
      </c>
      <c r="E22" s="56" t="s">
        <v>22</v>
      </c>
      <c r="F22" s="281" t="s">
        <v>241</v>
      </c>
      <c r="G22" s="282" t="e">
        <f>ROUND(F22,2)</f>
        <v>#VALUE!</v>
      </c>
      <c r="H22" s="282" t="e">
        <f t="shared" si="0"/>
        <v>#VALUE!</v>
      </c>
      <c r="I22" s="73" t="s">
        <v>62</v>
      </c>
      <c r="J22" s="298" t="s">
        <v>241</v>
      </c>
    </row>
    <row r="23" spans="1:12" s="8" customFormat="1" x14ac:dyDescent="0.25">
      <c r="A23" s="55" t="s">
        <v>63</v>
      </c>
      <c r="B23" s="47"/>
      <c r="C23" s="47" t="s">
        <v>184</v>
      </c>
      <c r="D23" s="82">
        <v>1</v>
      </c>
      <c r="E23" s="56" t="s">
        <v>22</v>
      </c>
      <c r="F23" s="281" t="s">
        <v>241</v>
      </c>
      <c r="G23" s="282" t="e">
        <f>ROUND(F23,2)</f>
        <v>#VALUE!</v>
      </c>
      <c r="H23" s="282" t="e">
        <f t="shared" si="0"/>
        <v>#VALUE!</v>
      </c>
      <c r="I23" s="73" t="s">
        <v>185</v>
      </c>
      <c r="J23" s="298" t="s">
        <v>241</v>
      </c>
    </row>
    <row r="24" spans="1:12" s="104" customFormat="1" ht="45" x14ac:dyDescent="0.25">
      <c r="A24" s="160" t="s">
        <v>66</v>
      </c>
      <c r="B24" s="161"/>
      <c r="C24" s="161" t="s">
        <v>104</v>
      </c>
      <c r="D24" s="144"/>
      <c r="E24" s="144" t="s">
        <v>22</v>
      </c>
      <c r="F24" s="215"/>
      <c r="G24" s="145"/>
      <c r="H24" s="145"/>
      <c r="I24" s="173" t="s">
        <v>105</v>
      </c>
      <c r="J24" s="146"/>
    </row>
    <row r="25" spans="1:12" s="104" customFormat="1" ht="60" x14ac:dyDescent="0.25">
      <c r="A25" s="160" t="s">
        <v>69</v>
      </c>
      <c r="B25" s="120"/>
      <c r="C25" s="120" t="s">
        <v>186</v>
      </c>
      <c r="D25" s="115"/>
      <c r="E25" s="115" t="s">
        <v>22</v>
      </c>
      <c r="F25" s="208"/>
      <c r="G25" s="116"/>
      <c r="H25" s="116"/>
      <c r="I25" s="162" t="s">
        <v>187</v>
      </c>
      <c r="J25" s="117"/>
      <c r="K25" s="165"/>
      <c r="L25" s="123"/>
    </row>
    <row r="26" spans="1:12" s="157" customFormat="1" ht="30" x14ac:dyDescent="0.25">
      <c r="A26" s="160" t="s">
        <v>72</v>
      </c>
      <c r="B26" s="124"/>
      <c r="C26" s="124" t="s">
        <v>188</v>
      </c>
      <c r="D26" s="115"/>
      <c r="E26" s="115" t="s">
        <v>22</v>
      </c>
      <c r="F26" s="208"/>
      <c r="G26" s="116"/>
      <c r="H26" s="116"/>
      <c r="I26" s="162" t="s">
        <v>189</v>
      </c>
      <c r="J26" s="117"/>
      <c r="K26" s="104"/>
    </row>
    <row r="27" spans="1:12" s="104" customFormat="1" ht="90" x14ac:dyDescent="0.25">
      <c r="A27" s="160" t="s">
        <v>75</v>
      </c>
      <c r="B27" s="163"/>
      <c r="C27" s="164" t="s">
        <v>190</v>
      </c>
      <c r="D27" s="154"/>
      <c r="E27" s="154" t="s">
        <v>22</v>
      </c>
      <c r="F27" s="217"/>
      <c r="G27" s="155"/>
      <c r="H27" s="155"/>
      <c r="I27" s="174" t="s">
        <v>191</v>
      </c>
      <c r="J27" s="156"/>
    </row>
    <row r="28" spans="1:12" s="104" customFormat="1" ht="45" x14ac:dyDescent="0.25">
      <c r="A28" s="160" t="s">
        <v>78</v>
      </c>
      <c r="B28" s="120"/>
      <c r="C28" s="120" t="s">
        <v>192</v>
      </c>
      <c r="D28" s="121"/>
      <c r="E28" s="121" t="s">
        <v>22</v>
      </c>
      <c r="F28" s="209"/>
      <c r="G28" s="122"/>
      <c r="H28" s="122"/>
      <c r="I28" s="162" t="s">
        <v>193</v>
      </c>
      <c r="J28" s="117"/>
    </row>
    <row r="29" spans="1:12" s="104" customFormat="1" ht="30" x14ac:dyDescent="0.25">
      <c r="A29" s="160" t="s">
        <v>81</v>
      </c>
      <c r="B29" s="120"/>
      <c r="C29" s="120" t="s">
        <v>194</v>
      </c>
      <c r="D29" s="121"/>
      <c r="E29" s="121" t="s">
        <v>22</v>
      </c>
      <c r="F29" s="209"/>
      <c r="G29" s="122"/>
      <c r="H29" s="122"/>
      <c r="I29" s="162" t="s">
        <v>195</v>
      </c>
      <c r="J29" s="117"/>
    </row>
    <row r="30" spans="1:12" s="104" customFormat="1" ht="45" x14ac:dyDescent="0.25">
      <c r="A30" s="160" t="s">
        <v>84</v>
      </c>
      <c r="B30" s="113"/>
      <c r="C30" s="114" t="s">
        <v>28</v>
      </c>
      <c r="D30" s="115"/>
      <c r="E30" s="115" t="s">
        <v>22</v>
      </c>
      <c r="F30" s="208"/>
      <c r="G30" s="116"/>
      <c r="H30" s="116"/>
      <c r="I30" s="162" t="s">
        <v>29</v>
      </c>
      <c r="J30" s="137"/>
    </row>
    <row r="31" spans="1:12" s="104" customFormat="1" ht="75" x14ac:dyDescent="0.25">
      <c r="A31" s="160" t="s">
        <v>87</v>
      </c>
      <c r="B31" s="120"/>
      <c r="C31" s="120" t="s">
        <v>196</v>
      </c>
      <c r="D31" s="121"/>
      <c r="E31" s="121" t="s">
        <v>22</v>
      </c>
      <c r="F31" s="209"/>
      <c r="G31" s="122"/>
      <c r="H31" s="122"/>
      <c r="I31" s="162" t="s">
        <v>197</v>
      </c>
      <c r="J31" s="117"/>
    </row>
    <row r="32" spans="1:12" s="104" customFormat="1" x14ac:dyDescent="0.25">
      <c r="A32" s="160" t="s">
        <v>90</v>
      </c>
      <c r="B32" s="120"/>
      <c r="C32" s="120" t="s">
        <v>198</v>
      </c>
      <c r="D32" s="121"/>
      <c r="E32" s="121" t="s">
        <v>22</v>
      </c>
      <c r="F32" s="209"/>
      <c r="G32" s="122"/>
      <c r="H32" s="122"/>
      <c r="I32" s="162" t="s">
        <v>199</v>
      </c>
      <c r="J32" s="117"/>
    </row>
    <row r="33" spans="1:11" s="104" customFormat="1" x14ac:dyDescent="0.25">
      <c r="A33" s="160" t="s">
        <v>93</v>
      </c>
      <c r="B33" s="120"/>
      <c r="C33" s="120" t="s">
        <v>200</v>
      </c>
      <c r="D33" s="121"/>
      <c r="E33" s="121" t="s">
        <v>22</v>
      </c>
      <c r="F33" s="209"/>
      <c r="G33" s="122"/>
      <c r="H33" s="122"/>
      <c r="I33" s="162" t="s">
        <v>201</v>
      </c>
      <c r="J33" s="117"/>
    </row>
    <row r="34" spans="1:11" s="104" customFormat="1" ht="30" x14ac:dyDescent="0.25">
      <c r="A34" s="160" t="s">
        <v>96</v>
      </c>
      <c r="B34" s="120"/>
      <c r="C34" s="120" t="s">
        <v>202</v>
      </c>
      <c r="D34" s="115"/>
      <c r="E34" s="115" t="s">
        <v>22</v>
      </c>
      <c r="F34" s="208"/>
      <c r="G34" s="116"/>
      <c r="H34" s="116"/>
      <c r="I34" s="162" t="s">
        <v>203</v>
      </c>
      <c r="J34" s="117"/>
    </row>
    <row r="35" spans="1:11" s="8" customFormat="1" ht="45" x14ac:dyDescent="0.25">
      <c r="A35" s="55" t="s">
        <v>97</v>
      </c>
      <c r="B35" s="29"/>
      <c r="C35" s="47" t="s">
        <v>204</v>
      </c>
      <c r="D35" s="78">
        <v>1</v>
      </c>
      <c r="E35" s="24" t="s">
        <v>22</v>
      </c>
      <c r="F35" s="281" t="s">
        <v>241</v>
      </c>
      <c r="G35" s="282" t="e">
        <f>ROUND(F35,2)</f>
        <v>#VALUE!</v>
      </c>
      <c r="H35" s="282" t="e">
        <f t="shared" ref="H35" si="1">D35*G35</f>
        <v>#VALUE!</v>
      </c>
      <c r="I35" s="73" t="s">
        <v>205</v>
      </c>
      <c r="J35" s="298" t="s">
        <v>241</v>
      </c>
      <c r="K35" s="57"/>
    </row>
    <row r="36" spans="1:11" s="104" customFormat="1" ht="45.75" thickBot="1" x14ac:dyDescent="0.3">
      <c r="A36" s="168" t="s">
        <v>100</v>
      </c>
      <c r="B36" s="106"/>
      <c r="C36" s="107" t="s">
        <v>206</v>
      </c>
      <c r="D36" s="106"/>
      <c r="E36" s="106" t="s">
        <v>22</v>
      </c>
      <c r="F36" s="207"/>
      <c r="G36" s="169"/>
      <c r="H36" s="169"/>
      <c r="I36" s="109" t="s">
        <v>207</v>
      </c>
      <c r="J36" s="138"/>
    </row>
    <row r="37" spans="1:11" ht="15.75" thickBot="1" x14ac:dyDescent="0.3">
      <c r="A37" s="33" t="s">
        <v>121</v>
      </c>
      <c r="B37" s="34"/>
      <c r="C37" s="268" t="s">
        <v>122</v>
      </c>
      <c r="D37" s="268"/>
      <c r="E37" s="268"/>
      <c r="F37" s="268"/>
      <c r="G37" s="268"/>
      <c r="H37" s="268"/>
      <c r="I37" s="268"/>
      <c r="J37" s="269"/>
    </row>
    <row r="38" spans="1:11" s="8" customFormat="1" ht="15.75" thickBot="1" x14ac:dyDescent="0.3">
      <c r="A38" s="48" t="s">
        <v>123</v>
      </c>
      <c r="B38" s="49"/>
      <c r="C38" s="49" t="s">
        <v>134</v>
      </c>
      <c r="D38" s="86">
        <v>8</v>
      </c>
      <c r="E38" s="50" t="s">
        <v>125</v>
      </c>
      <c r="F38" s="281" t="s">
        <v>241</v>
      </c>
      <c r="G38" s="282" t="e">
        <f>ROUND(F38,2)</f>
        <v>#VALUE!</v>
      </c>
      <c r="H38" s="282" t="e">
        <f t="shared" ref="H38" si="2">D38*G38</f>
        <v>#VALUE!</v>
      </c>
      <c r="I38" s="171" t="s">
        <v>135</v>
      </c>
      <c r="J38" s="301" t="s">
        <v>241</v>
      </c>
    </row>
    <row r="39" spans="1:11" ht="15.75" thickBot="1" x14ac:dyDescent="0.3">
      <c r="A39" s="33" t="s">
        <v>136</v>
      </c>
      <c r="B39" s="34"/>
      <c r="C39" s="268" t="s">
        <v>137</v>
      </c>
      <c r="D39" s="268"/>
      <c r="E39" s="268"/>
      <c r="F39" s="268"/>
      <c r="G39" s="268"/>
      <c r="H39" s="268"/>
      <c r="I39" s="268"/>
      <c r="J39" s="269"/>
    </row>
    <row r="40" spans="1:11" x14ac:dyDescent="0.25">
      <c r="A40" s="17" t="s">
        <v>138</v>
      </c>
      <c r="B40" s="18"/>
      <c r="C40" s="19" t="s">
        <v>208</v>
      </c>
      <c r="D40" s="87">
        <v>1</v>
      </c>
      <c r="E40" s="20" t="s">
        <v>41</v>
      </c>
      <c r="F40" s="281" t="s">
        <v>241</v>
      </c>
      <c r="G40" s="282" t="e">
        <f>ROUND(F40,2)</f>
        <v>#VALUE!</v>
      </c>
      <c r="H40" s="282" t="e">
        <f t="shared" ref="H40:H41" si="3">D40*G40</f>
        <v>#VALUE!</v>
      </c>
      <c r="I40" s="58" t="s">
        <v>209</v>
      </c>
      <c r="J40" s="297" t="s">
        <v>241</v>
      </c>
    </row>
    <row r="41" spans="1:11" x14ac:dyDescent="0.25">
      <c r="A41" s="21" t="s">
        <v>140</v>
      </c>
      <c r="B41" s="22"/>
      <c r="C41" s="23" t="s">
        <v>141</v>
      </c>
      <c r="D41" s="78">
        <v>1</v>
      </c>
      <c r="E41" s="24" t="s">
        <v>41</v>
      </c>
      <c r="F41" s="281" t="s">
        <v>241</v>
      </c>
      <c r="G41" s="282" t="e">
        <f>ROUND(F41,2)</f>
        <v>#VALUE!</v>
      </c>
      <c r="H41" s="282" t="e">
        <f t="shared" si="3"/>
        <v>#VALUE!</v>
      </c>
      <c r="I41" s="59" t="s">
        <v>142</v>
      </c>
      <c r="J41" s="298" t="s">
        <v>241</v>
      </c>
    </row>
    <row r="42" spans="1:11" s="157" customFormat="1" x14ac:dyDescent="0.25">
      <c r="A42" s="103" t="s">
        <v>143</v>
      </c>
      <c r="B42" s="113"/>
      <c r="C42" s="114" t="s">
        <v>144</v>
      </c>
      <c r="D42" s="115"/>
      <c r="E42" s="115" t="s">
        <v>41</v>
      </c>
      <c r="F42" s="208"/>
      <c r="G42" s="116"/>
      <c r="H42" s="116"/>
      <c r="I42" s="158" t="s">
        <v>144</v>
      </c>
      <c r="J42" s="137"/>
    </row>
    <row r="43" spans="1:11" s="157" customFormat="1" ht="15.75" thickBot="1" x14ac:dyDescent="0.3">
      <c r="A43" s="139" t="s">
        <v>145</v>
      </c>
      <c r="B43" s="126"/>
      <c r="C43" s="159" t="s">
        <v>146</v>
      </c>
      <c r="D43" s="128"/>
      <c r="E43" s="128" t="s">
        <v>41</v>
      </c>
      <c r="F43" s="210"/>
      <c r="G43" s="129"/>
      <c r="H43" s="129"/>
      <c r="I43" s="170" t="s">
        <v>146</v>
      </c>
      <c r="J43" s="138"/>
    </row>
    <row r="44" spans="1:11" ht="15.75" thickBot="1" x14ac:dyDescent="0.3">
      <c r="A44" s="38"/>
      <c r="B44" s="38"/>
      <c r="C44" s="38"/>
      <c r="D44" s="39"/>
      <c r="E44" s="39"/>
      <c r="F44" s="213"/>
      <c r="G44" s="38"/>
      <c r="H44" s="38"/>
      <c r="I44" s="38"/>
      <c r="J44" s="38"/>
    </row>
    <row r="45" spans="1:11" s="12" customFormat="1" ht="25.35" customHeight="1" thickBot="1" x14ac:dyDescent="0.3">
      <c r="A45" s="260" t="s">
        <v>248</v>
      </c>
      <c r="B45" s="261"/>
      <c r="C45" s="261"/>
      <c r="D45" s="261"/>
      <c r="E45" s="261"/>
      <c r="F45" s="261"/>
      <c r="G45" s="261"/>
      <c r="H45" s="296" t="e">
        <f>SUM(H40:H41,H38,H35,H21:H23)</f>
        <v>#VALUE!</v>
      </c>
      <c r="I45" s="110"/>
      <c r="J45" s="111"/>
    </row>
    <row r="46" spans="1:11" x14ac:dyDescent="0.25">
      <c r="A46" s="38"/>
      <c r="B46" s="38"/>
      <c r="C46" s="38"/>
      <c r="D46" s="39"/>
      <c r="E46" s="39"/>
      <c r="F46" s="213"/>
      <c r="G46" s="38"/>
      <c r="H46" s="38"/>
      <c r="I46" s="38"/>
      <c r="J46" s="38"/>
    </row>
    <row r="47" spans="1:11" x14ac:dyDescent="0.25">
      <c r="A47" s="38"/>
      <c r="B47" s="38"/>
      <c r="C47" s="38"/>
      <c r="D47" s="39"/>
      <c r="E47" s="39"/>
      <c r="F47" s="213"/>
      <c r="G47" s="38"/>
      <c r="H47" s="38"/>
      <c r="I47" s="38"/>
      <c r="J47" s="38"/>
    </row>
    <row r="48" spans="1:11" x14ac:dyDescent="0.25">
      <c r="A48" s="272" t="s">
        <v>240</v>
      </c>
      <c r="B48" s="272"/>
      <c r="C48" s="272"/>
      <c r="D48" s="272"/>
      <c r="E48" s="272"/>
      <c r="F48" s="272"/>
      <c r="G48" s="272"/>
      <c r="H48" s="272"/>
      <c r="I48" s="272"/>
      <c r="J48" s="272"/>
    </row>
    <row r="49" spans="1:10" x14ac:dyDescent="0.25">
      <c r="A49" s="38"/>
      <c r="B49" s="38"/>
      <c r="C49" s="38"/>
      <c r="D49" s="39"/>
      <c r="E49" s="39"/>
      <c r="F49" s="213"/>
      <c r="G49" s="38"/>
      <c r="H49" s="38"/>
      <c r="I49" s="38"/>
      <c r="J49" s="38"/>
    </row>
    <row r="50" spans="1:10" ht="36.75" customHeight="1" x14ac:dyDescent="0.25">
      <c r="A50" s="258" t="s">
        <v>255</v>
      </c>
      <c r="B50" s="258"/>
      <c r="C50" s="258"/>
      <c r="D50" s="258"/>
      <c r="E50" s="258"/>
      <c r="F50" s="258"/>
      <c r="G50" s="258"/>
      <c r="H50" s="258"/>
      <c r="I50" s="258"/>
      <c r="J50" s="258"/>
    </row>
  </sheetData>
  <sheetProtection sheet="1" objects="1" scenarios="1"/>
  <mergeCells count="10">
    <mergeCell ref="A50:J50"/>
    <mergeCell ref="A3:B3"/>
    <mergeCell ref="A4:B4"/>
    <mergeCell ref="A5:B5"/>
    <mergeCell ref="C8:J8"/>
    <mergeCell ref="A48:J48"/>
    <mergeCell ref="A45:G45"/>
    <mergeCell ref="C20:J20"/>
    <mergeCell ref="C37:J37"/>
    <mergeCell ref="C39:J39"/>
  </mergeCells>
  <phoneticPr fontId="7" type="noConversion"/>
  <printOptions horizontalCentered="1"/>
  <pageMargins left="0.51181102362204722" right="0.51181102362204722" top="0.78740157480314965" bottom="0.78740157480314965" header="0.31496062992125984" footer="0.31496062992125984"/>
  <pageSetup paperSize="9" scale="50" fitToHeight="51" orientation="landscape" r:id="rId1"/>
  <headerFooter>
    <oddFooter>&amp;C&amp;P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1"/>
  <sheetViews>
    <sheetView view="pageBreakPreview" zoomScaleNormal="80" zoomScaleSheetLayoutView="100" workbookViewId="0">
      <pane ySplit="7" topLeftCell="A15" activePane="bottomLeft" state="frozen"/>
      <selection pane="bottomLeft" activeCell="I26" sqref="I26"/>
    </sheetView>
  </sheetViews>
  <sheetFormatPr defaultRowHeight="15" x14ac:dyDescent="0.25"/>
  <cols>
    <col min="1" max="1" width="10.5703125" customWidth="1"/>
    <col min="2" max="2" width="14.140625" customWidth="1"/>
    <col min="3" max="3" width="40.5703125" style="6" customWidth="1"/>
    <col min="4" max="4" width="11.5703125" style="14" customWidth="1"/>
    <col min="5" max="5" width="12" style="14" customWidth="1"/>
    <col min="6" max="6" width="19.42578125" style="214" customWidth="1"/>
    <col min="7" max="7" width="28" customWidth="1"/>
    <col min="8" max="8" width="15.5703125" customWidth="1"/>
    <col min="9" max="9" width="91.42578125" style="6" customWidth="1"/>
    <col min="10" max="10" width="33.7109375" style="6" customWidth="1"/>
    <col min="11" max="11" width="55.42578125" customWidth="1"/>
  </cols>
  <sheetData>
    <row r="1" spans="1:11" x14ac:dyDescent="0.25">
      <c r="A1" s="38"/>
      <c r="B1" s="38"/>
      <c r="C1" s="53"/>
      <c r="D1" s="39"/>
      <c r="E1" s="39"/>
      <c r="F1" s="213"/>
      <c r="G1" s="38"/>
      <c r="H1" s="38"/>
      <c r="I1" s="53"/>
      <c r="J1" s="93" t="str">
        <f>CELKEM!C1</f>
        <v>Dokumentace zadávacího řízení LFHK-07-2025 – příloha č. 5</v>
      </c>
    </row>
    <row r="2" spans="1:11" ht="15.75" thickBot="1" x14ac:dyDescent="0.3">
      <c r="A2" s="38"/>
      <c r="B2" s="38"/>
      <c r="C2" s="53"/>
      <c r="D2" s="39"/>
      <c r="E2" s="39"/>
      <c r="F2" s="213"/>
      <c r="G2" s="38"/>
      <c r="H2" s="38"/>
      <c r="I2" s="53"/>
      <c r="J2" s="53"/>
    </row>
    <row r="3" spans="1:11" ht="15.75" x14ac:dyDescent="0.25">
      <c r="A3" s="262" t="s">
        <v>0</v>
      </c>
      <c r="B3" s="263"/>
      <c r="C3" s="41" t="str">
        <f>CELKEM!B9</f>
        <v>LF HK – AV technika – Technika pro živé přenosy z piteven 1. etapa</v>
      </c>
      <c r="D3" s="42"/>
      <c r="E3" s="42"/>
      <c r="F3" s="43"/>
      <c r="G3" s="38"/>
      <c r="H3" s="38"/>
      <c r="I3" s="38"/>
      <c r="J3" s="38"/>
      <c r="K3" s="8"/>
    </row>
    <row r="4" spans="1:11" ht="15.75" x14ac:dyDescent="0.25">
      <c r="A4" s="264" t="s">
        <v>1</v>
      </c>
      <c r="B4" s="265"/>
      <c r="C4" s="44" t="s">
        <v>256</v>
      </c>
      <c r="D4" s="45"/>
      <c r="E4" s="45"/>
      <c r="F4" s="46"/>
      <c r="G4" s="38"/>
      <c r="H4" s="38"/>
      <c r="I4" s="38"/>
      <c r="J4" s="38"/>
      <c r="K4" s="8"/>
    </row>
    <row r="5" spans="1:11" ht="16.5" thickBot="1" x14ac:dyDescent="0.3">
      <c r="A5" s="266" t="s">
        <v>2</v>
      </c>
      <c r="B5" s="267"/>
      <c r="C5" s="234" t="s">
        <v>210</v>
      </c>
      <c r="D5" s="237"/>
      <c r="E5" s="237"/>
      <c r="F5" s="238"/>
      <c r="G5" s="38"/>
      <c r="H5" s="38"/>
      <c r="I5" s="38"/>
      <c r="J5" s="38"/>
      <c r="K5" s="8"/>
    </row>
    <row r="6" spans="1:11" ht="15.75" thickBot="1" x14ac:dyDescent="0.3">
      <c r="A6" s="38"/>
      <c r="B6" s="38"/>
      <c r="C6" s="53"/>
      <c r="D6" s="39"/>
      <c r="E6" s="39"/>
      <c r="F6" s="213"/>
      <c r="G6" s="38"/>
      <c r="H6" s="38"/>
      <c r="I6" s="53"/>
      <c r="J6" s="53"/>
    </row>
    <row r="7" spans="1:11" s="13" customFormat="1" ht="95.25" thickBot="1" x14ac:dyDescent="0.3">
      <c r="A7" s="9" t="s">
        <v>236</v>
      </c>
      <c r="B7" s="10" t="s">
        <v>14</v>
      </c>
      <c r="C7" s="11" t="s">
        <v>237</v>
      </c>
      <c r="D7" s="11" t="s">
        <v>15</v>
      </c>
      <c r="E7" s="11" t="s">
        <v>16</v>
      </c>
      <c r="F7" s="95" t="s">
        <v>254</v>
      </c>
      <c r="G7" s="95" t="s">
        <v>242</v>
      </c>
      <c r="H7" s="95" t="s">
        <v>238</v>
      </c>
      <c r="I7" s="177" t="s">
        <v>17</v>
      </c>
      <c r="J7" s="112" t="s">
        <v>239</v>
      </c>
    </row>
    <row r="8" spans="1:11" s="8" customFormat="1" ht="15.75" thickBot="1" x14ac:dyDescent="0.3">
      <c r="A8" s="33" t="s">
        <v>18</v>
      </c>
      <c r="B8" s="34"/>
      <c r="C8" s="268" t="s">
        <v>211</v>
      </c>
      <c r="D8" s="268"/>
      <c r="E8" s="268"/>
      <c r="F8" s="268"/>
      <c r="G8" s="268"/>
      <c r="H8" s="268"/>
      <c r="I8" s="268"/>
      <c r="J8" s="269"/>
    </row>
    <row r="9" spans="1:11" s="104" customFormat="1" ht="30" x14ac:dyDescent="0.25">
      <c r="A9" s="180" t="s">
        <v>20</v>
      </c>
      <c r="B9" s="152"/>
      <c r="C9" s="153" t="s">
        <v>21</v>
      </c>
      <c r="D9" s="154"/>
      <c r="E9" s="154" t="s">
        <v>22</v>
      </c>
      <c r="F9" s="217"/>
      <c r="G9" s="155"/>
      <c r="H9" s="155"/>
      <c r="I9" s="174" t="s">
        <v>23</v>
      </c>
      <c r="J9" s="179"/>
    </row>
    <row r="10" spans="1:11" s="104" customFormat="1" x14ac:dyDescent="0.25">
      <c r="A10" s="103" t="s">
        <v>24</v>
      </c>
      <c r="B10" s="120"/>
      <c r="C10" s="120" t="s">
        <v>212</v>
      </c>
      <c r="D10" s="121"/>
      <c r="E10" s="121" t="s">
        <v>41</v>
      </c>
      <c r="F10" s="209"/>
      <c r="G10" s="122"/>
      <c r="H10" s="122"/>
      <c r="I10" s="162" t="s">
        <v>213</v>
      </c>
      <c r="J10" s="117"/>
    </row>
    <row r="11" spans="1:11" s="104" customFormat="1" x14ac:dyDescent="0.25">
      <c r="A11" s="103" t="s">
        <v>27</v>
      </c>
      <c r="B11" s="113"/>
      <c r="C11" s="114" t="s">
        <v>25</v>
      </c>
      <c r="D11" s="115"/>
      <c r="E11" s="115" t="s">
        <v>22</v>
      </c>
      <c r="F11" s="208"/>
      <c r="G11" s="116"/>
      <c r="H11" s="116"/>
      <c r="I11" s="162" t="s">
        <v>26</v>
      </c>
      <c r="J11" s="137"/>
    </row>
    <row r="12" spans="1:11" s="104" customFormat="1" x14ac:dyDescent="0.25">
      <c r="A12" s="103" t="s">
        <v>30</v>
      </c>
      <c r="B12" s="113"/>
      <c r="C12" s="114" t="s">
        <v>88</v>
      </c>
      <c r="D12" s="115"/>
      <c r="E12" s="115" t="s">
        <v>22</v>
      </c>
      <c r="F12" s="208"/>
      <c r="G12" s="116"/>
      <c r="H12" s="116"/>
      <c r="I12" s="162" t="s">
        <v>89</v>
      </c>
      <c r="J12" s="137"/>
    </row>
    <row r="13" spans="1:11" s="104" customFormat="1" ht="30" x14ac:dyDescent="0.25">
      <c r="A13" s="103" t="s">
        <v>33</v>
      </c>
      <c r="B13" s="113"/>
      <c r="C13" s="114" t="s">
        <v>214</v>
      </c>
      <c r="D13" s="115"/>
      <c r="E13" s="115" t="s">
        <v>22</v>
      </c>
      <c r="F13" s="208"/>
      <c r="G13" s="116"/>
      <c r="H13" s="116"/>
      <c r="I13" s="162" t="s">
        <v>215</v>
      </c>
      <c r="J13" s="137"/>
    </row>
    <row r="14" spans="1:11" s="104" customFormat="1" ht="45" x14ac:dyDescent="0.25">
      <c r="A14" s="103" t="s">
        <v>36</v>
      </c>
      <c r="B14" s="113"/>
      <c r="C14" s="114" t="s">
        <v>28</v>
      </c>
      <c r="D14" s="115"/>
      <c r="E14" s="115" t="s">
        <v>22</v>
      </c>
      <c r="F14" s="208"/>
      <c r="G14" s="116"/>
      <c r="H14" s="116"/>
      <c r="I14" s="162" t="s">
        <v>29</v>
      </c>
      <c r="J14" s="137"/>
    </row>
    <row r="15" spans="1:11" s="104" customFormat="1" x14ac:dyDescent="0.25">
      <c r="A15" s="103" t="s">
        <v>39</v>
      </c>
      <c r="B15" s="113"/>
      <c r="C15" s="114" t="s">
        <v>31</v>
      </c>
      <c r="D15" s="115"/>
      <c r="E15" s="115" t="s">
        <v>22</v>
      </c>
      <c r="F15" s="208"/>
      <c r="G15" s="116"/>
      <c r="H15" s="116"/>
      <c r="I15" s="162" t="s">
        <v>32</v>
      </c>
      <c r="J15" s="137"/>
    </row>
    <row r="16" spans="1:11" s="104" customFormat="1" ht="47.25" x14ac:dyDescent="0.25">
      <c r="A16" s="103" t="s">
        <v>43</v>
      </c>
      <c r="B16" s="113"/>
      <c r="C16" s="114" t="s">
        <v>216</v>
      </c>
      <c r="D16" s="115"/>
      <c r="E16" s="115" t="s">
        <v>22</v>
      </c>
      <c r="F16" s="208"/>
      <c r="G16" s="116"/>
      <c r="H16" s="116"/>
      <c r="I16" s="162" t="s">
        <v>249</v>
      </c>
      <c r="J16" s="137"/>
      <c r="K16" s="118"/>
    </row>
    <row r="17" spans="1:11" s="104" customFormat="1" ht="30" x14ac:dyDescent="0.25">
      <c r="A17" s="103" t="s">
        <v>46</v>
      </c>
      <c r="B17" s="113"/>
      <c r="C17" s="114" t="s">
        <v>149</v>
      </c>
      <c r="D17" s="115"/>
      <c r="E17" s="115" t="s">
        <v>22</v>
      </c>
      <c r="F17" s="208"/>
      <c r="G17" s="116"/>
      <c r="H17" s="116"/>
      <c r="I17" s="162" t="s">
        <v>150</v>
      </c>
      <c r="J17" s="137"/>
      <c r="K17" s="118"/>
    </row>
    <row r="18" spans="1:11" s="104" customFormat="1" x14ac:dyDescent="0.25">
      <c r="A18" s="103" t="s">
        <v>49</v>
      </c>
      <c r="B18" s="119"/>
      <c r="C18" s="114" t="s">
        <v>151</v>
      </c>
      <c r="D18" s="115"/>
      <c r="E18" s="115" t="s">
        <v>22</v>
      </c>
      <c r="F18" s="208"/>
      <c r="G18" s="116"/>
      <c r="H18" s="116"/>
      <c r="I18" s="162" t="s">
        <v>152</v>
      </c>
      <c r="J18" s="137"/>
    </row>
    <row r="19" spans="1:11" s="104" customFormat="1" x14ac:dyDescent="0.25">
      <c r="A19" s="103" t="s">
        <v>52</v>
      </c>
      <c r="B19" s="113"/>
      <c r="C19" s="114" t="s">
        <v>50</v>
      </c>
      <c r="D19" s="115"/>
      <c r="E19" s="115" t="s">
        <v>22</v>
      </c>
      <c r="F19" s="208"/>
      <c r="G19" s="116"/>
      <c r="H19" s="116"/>
      <c r="I19" s="162" t="s">
        <v>51</v>
      </c>
      <c r="J19" s="137"/>
    </row>
    <row r="20" spans="1:11" s="104" customFormat="1" x14ac:dyDescent="0.25">
      <c r="A20" s="103" t="s">
        <v>157</v>
      </c>
      <c r="B20" s="120"/>
      <c r="C20" s="120" t="s">
        <v>37</v>
      </c>
      <c r="D20" s="121"/>
      <c r="E20" s="121" t="s">
        <v>22</v>
      </c>
      <c r="F20" s="209"/>
      <c r="G20" s="122"/>
      <c r="H20" s="122"/>
      <c r="I20" s="162" t="s">
        <v>38</v>
      </c>
      <c r="J20" s="117"/>
    </row>
    <row r="21" spans="1:11" s="104" customFormat="1" ht="60" x14ac:dyDescent="0.25">
      <c r="A21" s="103" t="s">
        <v>217</v>
      </c>
      <c r="B21" s="124"/>
      <c r="C21" s="125" t="s">
        <v>172</v>
      </c>
      <c r="D21" s="115"/>
      <c r="E21" s="115" t="s">
        <v>22</v>
      </c>
      <c r="F21" s="208"/>
      <c r="G21" s="116"/>
      <c r="H21" s="116"/>
      <c r="I21" s="162" t="s">
        <v>54</v>
      </c>
      <c r="J21" s="117"/>
    </row>
    <row r="22" spans="1:11" s="104" customFormat="1" ht="30.75" thickBot="1" x14ac:dyDescent="0.3">
      <c r="A22" s="103" t="s">
        <v>218</v>
      </c>
      <c r="B22" s="124"/>
      <c r="C22" s="120" t="s">
        <v>153</v>
      </c>
      <c r="D22" s="115"/>
      <c r="E22" s="115" t="s">
        <v>22</v>
      </c>
      <c r="F22" s="208"/>
      <c r="G22" s="116"/>
      <c r="H22" s="116"/>
      <c r="I22" s="162" t="s">
        <v>154</v>
      </c>
      <c r="J22" s="117"/>
    </row>
    <row r="23" spans="1:11" s="104" customFormat="1" ht="57.95" customHeight="1" x14ac:dyDescent="0.25">
      <c r="A23" s="103" t="s">
        <v>219</v>
      </c>
      <c r="B23" s="124"/>
      <c r="C23" s="120" t="s">
        <v>155</v>
      </c>
      <c r="D23" s="115"/>
      <c r="E23" s="115" t="s">
        <v>22</v>
      </c>
      <c r="F23" s="208"/>
      <c r="G23" s="116"/>
      <c r="H23" s="116"/>
      <c r="I23" s="162" t="s">
        <v>156</v>
      </c>
      <c r="J23" s="117"/>
    </row>
    <row r="24" spans="1:11" s="104" customFormat="1" ht="15.75" thickBot="1" x14ac:dyDescent="0.3">
      <c r="A24" s="192" t="s">
        <v>220</v>
      </c>
      <c r="B24" s="193"/>
      <c r="C24" s="194" t="s">
        <v>158</v>
      </c>
      <c r="D24" s="144"/>
      <c r="E24" s="144" t="s">
        <v>41</v>
      </c>
      <c r="F24" s="215"/>
      <c r="G24" s="145"/>
      <c r="H24" s="145"/>
      <c r="I24" s="173" t="s">
        <v>159</v>
      </c>
      <c r="J24" s="195"/>
    </row>
    <row r="25" spans="1:11" s="8" customFormat="1" ht="15.75" thickBot="1" x14ac:dyDescent="0.3">
      <c r="A25" s="33" t="s">
        <v>55</v>
      </c>
      <c r="B25" s="34"/>
      <c r="C25" s="268" t="s">
        <v>122</v>
      </c>
      <c r="D25" s="268"/>
      <c r="E25" s="268"/>
      <c r="F25" s="268"/>
      <c r="G25" s="268"/>
      <c r="H25" s="268"/>
      <c r="I25" s="268"/>
      <c r="J25" s="269"/>
    </row>
    <row r="26" spans="1:11" s="8" customFormat="1" ht="17.25" x14ac:dyDescent="0.25">
      <c r="A26" s="17" t="s">
        <v>60</v>
      </c>
      <c r="B26" s="28"/>
      <c r="C26" s="184" t="s">
        <v>124</v>
      </c>
      <c r="D26" s="185">
        <v>30</v>
      </c>
      <c r="E26" s="186" t="s">
        <v>125</v>
      </c>
      <c r="F26" s="302" t="s">
        <v>241</v>
      </c>
      <c r="G26" s="303" t="e">
        <f>ROUND(F26,2)</f>
        <v>#VALUE!</v>
      </c>
      <c r="H26" s="303" t="e">
        <f t="shared" ref="H26:H30" si="0">D26*G26</f>
        <v>#VALUE!</v>
      </c>
      <c r="I26" s="187" t="s">
        <v>126</v>
      </c>
      <c r="J26" s="297" t="s">
        <v>241</v>
      </c>
    </row>
    <row r="27" spans="1:11" s="8" customFormat="1" x14ac:dyDescent="0.25">
      <c r="A27" s="68" t="s">
        <v>63</v>
      </c>
      <c r="B27" s="29"/>
      <c r="C27" s="60" t="s">
        <v>128</v>
      </c>
      <c r="D27" s="85">
        <v>120</v>
      </c>
      <c r="E27" s="61" t="s">
        <v>125</v>
      </c>
      <c r="F27" s="281" t="s">
        <v>241</v>
      </c>
      <c r="G27" s="282" t="e">
        <f>ROUND(F27,2)</f>
        <v>#VALUE!</v>
      </c>
      <c r="H27" s="282" t="e">
        <f t="shared" si="0"/>
        <v>#VALUE!</v>
      </c>
      <c r="I27" s="182" t="s">
        <v>129</v>
      </c>
      <c r="J27" s="298" t="s">
        <v>241</v>
      </c>
    </row>
    <row r="28" spans="1:11" s="8" customFormat="1" x14ac:dyDescent="0.25">
      <c r="A28" s="68" t="s">
        <v>66</v>
      </c>
      <c r="B28" s="29"/>
      <c r="C28" s="60" t="s">
        <v>131</v>
      </c>
      <c r="D28" s="85">
        <v>120</v>
      </c>
      <c r="E28" s="61" t="s">
        <v>125</v>
      </c>
      <c r="F28" s="281" t="s">
        <v>241</v>
      </c>
      <c r="G28" s="282" t="e">
        <f>ROUND(F28,2)</f>
        <v>#VALUE!</v>
      </c>
      <c r="H28" s="282" t="e">
        <f t="shared" si="0"/>
        <v>#VALUE!</v>
      </c>
      <c r="I28" s="62" t="s">
        <v>132</v>
      </c>
      <c r="J28" s="298" t="s">
        <v>241</v>
      </c>
    </row>
    <row r="29" spans="1:11" s="8" customFormat="1" x14ac:dyDescent="0.25">
      <c r="A29" s="68" t="s">
        <v>69</v>
      </c>
      <c r="B29" s="29"/>
      <c r="C29" s="60" t="s">
        <v>160</v>
      </c>
      <c r="D29" s="85">
        <v>60</v>
      </c>
      <c r="E29" s="61" t="s">
        <v>125</v>
      </c>
      <c r="F29" s="281" t="s">
        <v>241</v>
      </c>
      <c r="G29" s="282" t="e">
        <f>ROUND(F29,2)</f>
        <v>#VALUE!</v>
      </c>
      <c r="H29" s="282" t="e">
        <f t="shared" si="0"/>
        <v>#VALUE!</v>
      </c>
      <c r="I29" s="182" t="s">
        <v>161</v>
      </c>
      <c r="J29" s="298" t="s">
        <v>241</v>
      </c>
    </row>
    <row r="30" spans="1:11" s="8" customFormat="1" ht="15.75" thickBot="1" x14ac:dyDescent="0.3">
      <c r="A30" s="71" t="s">
        <v>72</v>
      </c>
      <c r="B30" s="32"/>
      <c r="C30" s="32" t="s">
        <v>134</v>
      </c>
      <c r="D30" s="88">
        <v>30</v>
      </c>
      <c r="E30" s="27" t="s">
        <v>125</v>
      </c>
      <c r="F30" s="304" t="s">
        <v>241</v>
      </c>
      <c r="G30" s="305" t="e">
        <f>ROUND(F30,2)</f>
        <v>#VALUE!</v>
      </c>
      <c r="H30" s="305" t="e">
        <f t="shared" si="0"/>
        <v>#VALUE!</v>
      </c>
      <c r="I30" s="188" t="s">
        <v>135</v>
      </c>
      <c r="J30" s="299" t="s">
        <v>241</v>
      </c>
    </row>
    <row r="31" spans="1:11" s="8" customFormat="1" ht="15.75" thickBot="1" x14ac:dyDescent="0.3">
      <c r="A31" s="189" t="s">
        <v>121</v>
      </c>
      <c r="B31" s="190"/>
      <c r="C31" s="268" t="s">
        <v>137</v>
      </c>
      <c r="D31" s="268"/>
      <c r="E31" s="268"/>
      <c r="F31" s="268"/>
      <c r="G31" s="268"/>
      <c r="H31" s="268"/>
      <c r="I31" s="268"/>
      <c r="J31" s="269"/>
    </row>
    <row r="32" spans="1:11" s="8" customFormat="1" x14ac:dyDescent="0.25">
      <c r="A32" s="17" t="s">
        <v>123</v>
      </c>
      <c r="B32" s="20"/>
      <c r="C32" s="191" t="s">
        <v>141</v>
      </c>
      <c r="D32" s="87">
        <v>1</v>
      </c>
      <c r="E32" s="20" t="s">
        <v>41</v>
      </c>
      <c r="F32" s="292" t="s">
        <v>241</v>
      </c>
      <c r="G32" s="293" t="e">
        <f>ROUND(F32,2)</f>
        <v>#VALUE!</v>
      </c>
      <c r="H32" s="293" t="e">
        <f t="shared" ref="H32" si="1">D32*G32</f>
        <v>#VALUE!</v>
      </c>
      <c r="I32" s="172" t="s">
        <v>142</v>
      </c>
      <c r="J32" s="297" t="s">
        <v>241</v>
      </c>
    </row>
    <row r="33" spans="1:10" s="104" customFormat="1" x14ac:dyDescent="0.25">
      <c r="A33" s="103" t="s">
        <v>127</v>
      </c>
      <c r="B33" s="115"/>
      <c r="C33" s="120" t="s">
        <v>144</v>
      </c>
      <c r="D33" s="115"/>
      <c r="E33" s="115" t="s">
        <v>41</v>
      </c>
      <c r="F33" s="208"/>
      <c r="G33" s="116"/>
      <c r="H33" s="116"/>
      <c r="I33" s="162" t="s">
        <v>144</v>
      </c>
      <c r="J33" s="117"/>
    </row>
    <row r="34" spans="1:10" s="104" customFormat="1" ht="15.75" thickBot="1" x14ac:dyDescent="0.3">
      <c r="A34" s="139" t="s">
        <v>130</v>
      </c>
      <c r="B34" s="128"/>
      <c r="C34" s="181" t="s">
        <v>146</v>
      </c>
      <c r="D34" s="128"/>
      <c r="E34" s="128" t="s">
        <v>41</v>
      </c>
      <c r="F34" s="210"/>
      <c r="G34" s="129"/>
      <c r="H34" s="129"/>
      <c r="I34" s="183" t="s">
        <v>146</v>
      </c>
      <c r="J34" s="130"/>
    </row>
    <row r="35" spans="1:10" ht="15.75" thickBot="1" x14ac:dyDescent="0.3">
      <c r="A35" s="39"/>
      <c r="B35" s="38"/>
      <c r="C35" s="53"/>
      <c r="D35" s="39"/>
      <c r="E35" s="39"/>
      <c r="F35" s="213"/>
      <c r="G35" s="38"/>
      <c r="H35" s="38"/>
      <c r="I35" s="53"/>
      <c r="J35" s="53"/>
    </row>
    <row r="36" spans="1:10" s="12" customFormat="1" ht="25.35" customHeight="1" thickBot="1" x14ac:dyDescent="0.3">
      <c r="A36" s="260" t="s">
        <v>250</v>
      </c>
      <c r="B36" s="261"/>
      <c r="C36" s="261"/>
      <c r="D36" s="261"/>
      <c r="E36" s="261"/>
      <c r="F36" s="261"/>
      <c r="G36" s="261"/>
      <c r="H36" s="296" t="e">
        <f>SUM(H26:H30,H32)</f>
        <v>#VALUE!</v>
      </c>
      <c r="I36" s="110"/>
      <c r="J36" s="111"/>
    </row>
    <row r="39" spans="1:10" x14ac:dyDescent="0.25">
      <c r="A39" s="272" t="s">
        <v>240</v>
      </c>
      <c r="B39" s="272"/>
      <c r="C39" s="272"/>
      <c r="D39" s="272"/>
      <c r="E39" s="272"/>
      <c r="F39" s="272"/>
      <c r="G39" s="272"/>
      <c r="H39" s="272"/>
      <c r="I39" s="272"/>
      <c r="J39" s="272"/>
    </row>
    <row r="41" spans="1:10" ht="31.5" customHeight="1" x14ac:dyDescent="0.25">
      <c r="A41" s="258" t="s">
        <v>255</v>
      </c>
      <c r="B41" s="258"/>
      <c r="C41" s="258"/>
      <c r="D41" s="258"/>
      <c r="E41" s="258"/>
      <c r="F41" s="258"/>
      <c r="G41" s="258"/>
      <c r="H41" s="258"/>
      <c r="I41" s="258"/>
      <c r="J41" s="258"/>
    </row>
  </sheetData>
  <sheetProtection sheet="1" objects="1" scenarios="1"/>
  <mergeCells count="9">
    <mergeCell ref="A41:J41"/>
    <mergeCell ref="A3:B3"/>
    <mergeCell ref="A4:B4"/>
    <mergeCell ref="A5:B5"/>
    <mergeCell ref="A39:J39"/>
    <mergeCell ref="A36:G36"/>
    <mergeCell ref="C31:J31"/>
    <mergeCell ref="C25:J25"/>
    <mergeCell ref="C8:J8"/>
  </mergeCells>
  <phoneticPr fontId="7" type="noConversion"/>
  <pageMargins left="0.70866141732283472" right="0.70866141732283472" top="0.78740157480314965" bottom="0.78740157480314965" header="0.31496062992125984" footer="0.31496062992125984"/>
  <pageSetup paperSize="9" scale="47" fitToHeight="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pane ySplit="7" topLeftCell="A8" activePane="bottomLeft" state="frozen"/>
      <selection pane="bottomLeft" activeCell="I14" sqref="I14"/>
    </sheetView>
  </sheetViews>
  <sheetFormatPr defaultRowHeight="15" x14ac:dyDescent="0.25"/>
  <cols>
    <col min="1" max="1" width="10.5703125" customWidth="1"/>
    <col min="2" max="2" width="12.5703125" customWidth="1"/>
    <col min="3" max="3" width="40.5703125" customWidth="1"/>
    <col min="4" max="4" width="11.85546875" style="14" customWidth="1"/>
    <col min="5" max="5" width="11.5703125" style="14" customWidth="1"/>
    <col min="6" max="6" width="20.5703125" style="214" customWidth="1"/>
    <col min="7" max="7" width="22.42578125" customWidth="1"/>
    <col min="8" max="8" width="18.7109375" customWidth="1"/>
    <col min="9" max="9" width="91.42578125" customWidth="1"/>
    <col min="10" max="10" width="31.5703125" customWidth="1"/>
    <col min="11" max="11" width="55.42578125" style="8" customWidth="1"/>
  </cols>
  <sheetData>
    <row r="1" spans="1:11" x14ac:dyDescent="0.25">
      <c r="A1" s="38"/>
      <c r="B1" s="38"/>
      <c r="C1" s="38"/>
      <c r="D1" s="39"/>
      <c r="E1" s="39"/>
      <c r="F1" s="213"/>
      <c r="G1" s="38"/>
      <c r="H1" s="38"/>
      <c r="I1" s="38"/>
      <c r="J1" s="93" t="str">
        <f>CELKEM!C1</f>
        <v>Dokumentace zadávacího řízení LFHK-07-2025 – příloha č. 5</v>
      </c>
    </row>
    <row r="2" spans="1:11" ht="15.75" thickBot="1" x14ac:dyDescent="0.3">
      <c r="A2" s="38"/>
      <c r="B2" s="38"/>
      <c r="C2" s="38"/>
      <c r="D2" s="39"/>
      <c r="E2" s="39"/>
      <c r="F2" s="213"/>
      <c r="G2" s="38"/>
      <c r="H2" s="38"/>
      <c r="I2" s="38"/>
      <c r="J2" s="38"/>
    </row>
    <row r="3" spans="1:11" ht="15.75" x14ac:dyDescent="0.25">
      <c r="A3" s="262" t="s">
        <v>0</v>
      </c>
      <c r="B3" s="263"/>
      <c r="C3" s="41" t="str">
        <f>CELKEM!B9</f>
        <v>LF HK – AV technika – Technika pro živé přenosy z piteven 1. etapa</v>
      </c>
      <c r="D3" s="42"/>
      <c r="E3" s="42"/>
      <c r="F3" s="43"/>
      <c r="G3" s="38"/>
      <c r="H3" s="38"/>
      <c r="I3" s="38"/>
      <c r="J3" s="38"/>
    </row>
    <row r="4" spans="1:11" ht="15.75" x14ac:dyDescent="0.25">
      <c r="A4" s="264" t="s">
        <v>1</v>
      </c>
      <c r="B4" s="265"/>
      <c r="C4" s="44" t="s">
        <v>256</v>
      </c>
      <c r="D4" s="45"/>
      <c r="E4" s="45"/>
      <c r="F4" s="46"/>
      <c r="G4" s="38"/>
      <c r="H4" s="38"/>
      <c r="I4" s="38"/>
      <c r="J4" s="38"/>
    </row>
    <row r="5" spans="1:11" ht="16.5" thickBot="1" x14ac:dyDescent="0.3">
      <c r="A5" s="266" t="s">
        <v>2</v>
      </c>
      <c r="B5" s="267"/>
      <c r="C5" s="234" t="s">
        <v>221</v>
      </c>
      <c r="D5" s="237"/>
      <c r="E5" s="237"/>
      <c r="F5" s="238"/>
      <c r="G5" s="38"/>
      <c r="H5" s="38"/>
      <c r="I5" s="38"/>
      <c r="J5" s="38"/>
    </row>
    <row r="6" spans="1:11" ht="15.75" thickBot="1" x14ac:dyDescent="0.3">
      <c r="A6" s="38"/>
      <c r="B6" s="38"/>
      <c r="C6" s="38"/>
      <c r="D6" s="39"/>
      <c r="E6" s="39"/>
      <c r="F6" s="213"/>
      <c r="G6" s="38"/>
      <c r="H6" s="38"/>
      <c r="I6" s="38"/>
      <c r="J6" s="38"/>
    </row>
    <row r="7" spans="1:11" s="13" customFormat="1" ht="111" thickBot="1" x14ac:dyDescent="0.3">
      <c r="A7" s="9" t="s">
        <v>236</v>
      </c>
      <c r="B7" s="10" t="s">
        <v>14</v>
      </c>
      <c r="C7" s="11" t="s">
        <v>237</v>
      </c>
      <c r="D7" s="11" t="s">
        <v>15</v>
      </c>
      <c r="E7" s="11" t="s">
        <v>16</v>
      </c>
      <c r="F7" s="95" t="s">
        <v>254</v>
      </c>
      <c r="G7" s="95" t="s">
        <v>242</v>
      </c>
      <c r="H7" s="95" t="s">
        <v>238</v>
      </c>
      <c r="I7" s="177" t="s">
        <v>17</v>
      </c>
      <c r="J7" s="112" t="s">
        <v>239</v>
      </c>
    </row>
    <row r="8" spans="1:11" ht="15.75" thickBot="1" x14ac:dyDescent="0.3">
      <c r="A8" s="198" t="s">
        <v>18</v>
      </c>
      <c r="B8" s="199"/>
      <c r="C8" s="268" t="s">
        <v>222</v>
      </c>
      <c r="D8" s="268"/>
      <c r="E8" s="268"/>
      <c r="F8" s="268"/>
      <c r="G8" s="268"/>
      <c r="H8" s="268"/>
      <c r="I8" s="268"/>
      <c r="J8" s="269"/>
    </row>
    <row r="9" spans="1:11" s="104" customFormat="1" ht="30" x14ac:dyDescent="0.25">
      <c r="A9" s="131" t="s">
        <v>20</v>
      </c>
      <c r="B9" s="132"/>
      <c r="C9" s="200" t="s">
        <v>149</v>
      </c>
      <c r="D9" s="134"/>
      <c r="E9" s="134" t="s">
        <v>22</v>
      </c>
      <c r="F9" s="211"/>
      <c r="G9" s="135"/>
      <c r="H9" s="135"/>
      <c r="I9" s="201" t="s">
        <v>251</v>
      </c>
      <c r="J9" s="136"/>
      <c r="K9" s="118"/>
    </row>
    <row r="10" spans="1:11" s="104" customFormat="1" x14ac:dyDescent="0.25">
      <c r="A10" s="103" t="s">
        <v>24</v>
      </c>
      <c r="B10" s="119"/>
      <c r="C10" s="114" t="s">
        <v>151</v>
      </c>
      <c r="D10" s="115"/>
      <c r="E10" s="115" t="s">
        <v>22</v>
      </c>
      <c r="F10" s="208"/>
      <c r="G10" s="116"/>
      <c r="H10" s="116"/>
      <c r="I10" s="162" t="s">
        <v>152</v>
      </c>
      <c r="J10" s="137"/>
    </row>
    <row r="11" spans="1:11" s="157" customFormat="1" x14ac:dyDescent="0.25">
      <c r="A11" s="103" t="s">
        <v>27</v>
      </c>
      <c r="B11" s="124"/>
      <c r="C11" s="124" t="s">
        <v>223</v>
      </c>
      <c r="D11" s="115"/>
      <c r="E11" s="115" t="s">
        <v>22</v>
      </c>
      <c r="F11" s="208"/>
      <c r="G11" s="116"/>
      <c r="H11" s="116"/>
      <c r="I11" s="162" t="s">
        <v>224</v>
      </c>
      <c r="J11" s="117"/>
      <c r="K11" s="104"/>
    </row>
    <row r="12" spans="1:11" s="157" customFormat="1" ht="30" x14ac:dyDescent="0.25">
      <c r="A12" s="103" t="s">
        <v>30</v>
      </c>
      <c r="B12" s="124"/>
      <c r="C12" s="124" t="s">
        <v>225</v>
      </c>
      <c r="D12" s="115"/>
      <c r="E12" s="115" t="s">
        <v>22</v>
      </c>
      <c r="F12" s="208"/>
      <c r="G12" s="116"/>
      <c r="H12" s="116"/>
      <c r="I12" s="162" t="s">
        <v>226</v>
      </c>
      <c r="J12" s="117"/>
      <c r="K12" s="104"/>
    </row>
    <row r="13" spans="1:11" s="157" customFormat="1" ht="15.75" thickBot="1" x14ac:dyDescent="0.3">
      <c r="A13" s="139" t="s">
        <v>33</v>
      </c>
      <c r="B13" s="196"/>
      <c r="C13" s="196" t="s">
        <v>227</v>
      </c>
      <c r="D13" s="128"/>
      <c r="E13" s="128" t="s">
        <v>22</v>
      </c>
      <c r="F13" s="210"/>
      <c r="G13" s="129"/>
      <c r="H13" s="129"/>
      <c r="I13" s="183" t="s">
        <v>228</v>
      </c>
      <c r="J13" s="130"/>
      <c r="K13" s="104"/>
    </row>
    <row r="14" spans="1:11" ht="15.75" thickBot="1" x14ac:dyDescent="0.3">
      <c r="A14" s="205" t="s">
        <v>55</v>
      </c>
      <c r="B14" s="206"/>
      <c r="C14" s="202" t="s">
        <v>122</v>
      </c>
      <c r="D14" s="203"/>
      <c r="E14" s="203"/>
      <c r="F14" s="218"/>
      <c r="G14" s="203"/>
      <c r="H14" s="203"/>
      <c r="I14" s="203"/>
      <c r="J14" s="204"/>
    </row>
    <row r="15" spans="1:11" x14ac:dyDescent="0.25">
      <c r="A15" s="17" t="s">
        <v>57</v>
      </c>
      <c r="B15" s="28"/>
      <c r="C15" s="184" t="s">
        <v>131</v>
      </c>
      <c r="D15" s="185">
        <v>70</v>
      </c>
      <c r="E15" s="186" t="s">
        <v>125</v>
      </c>
      <c r="F15" s="292" t="s">
        <v>241</v>
      </c>
      <c r="G15" s="293" t="e">
        <f>ROUND(F15,2)</f>
        <v>#VALUE!</v>
      </c>
      <c r="H15" s="293" t="e">
        <f t="shared" ref="H15:H16" si="0">D15*G15</f>
        <v>#VALUE!</v>
      </c>
      <c r="I15" s="197" t="s">
        <v>132</v>
      </c>
      <c r="J15" s="297" t="s">
        <v>241</v>
      </c>
    </row>
    <row r="16" spans="1:11" ht="15.75" thickBot="1" x14ac:dyDescent="0.3">
      <c r="A16" s="26" t="s">
        <v>60</v>
      </c>
      <c r="B16" s="32"/>
      <c r="C16" s="32" t="s">
        <v>134</v>
      </c>
      <c r="D16" s="88">
        <v>65</v>
      </c>
      <c r="E16" s="27" t="s">
        <v>125</v>
      </c>
      <c r="F16" s="294" t="s">
        <v>241</v>
      </c>
      <c r="G16" s="295" t="e">
        <f>ROUND(F16,2)</f>
        <v>#VALUE!</v>
      </c>
      <c r="H16" s="295" t="e">
        <f t="shared" si="0"/>
        <v>#VALUE!</v>
      </c>
      <c r="I16" s="188" t="s">
        <v>134</v>
      </c>
      <c r="J16" s="299" t="s">
        <v>241</v>
      </c>
    </row>
    <row r="17" spans="1:11" ht="15.75" thickBot="1" x14ac:dyDescent="0.3">
      <c r="A17" s="189" t="s">
        <v>121</v>
      </c>
      <c r="B17" s="190"/>
      <c r="C17" s="268" t="s">
        <v>137</v>
      </c>
      <c r="D17" s="268"/>
      <c r="E17" s="268"/>
      <c r="F17" s="268"/>
      <c r="G17" s="268"/>
      <c r="H17" s="268"/>
      <c r="I17" s="268"/>
      <c r="J17" s="269"/>
    </row>
    <row r="18" spans="1:11" x14ac:dyDescent="0.25">
      <c r="A18" s="17" t="s">
        <v>123</v>
      </c>
      <c r="B18" s="20"/>
      <c r="C18" s="28" t="s">
        <v>141</v>
      </c>
      <c r="D18" s="87">
        <v>1</v>
      </c>
      <c r="E18" s="20" t="s">
        <v>41</v>
      </c>
      <c r="F18" s="302" t="s">
        <v>241</v>
      </c>
      <c r="G18" s="303" t="e">
        <f>ROUND(F18,2)</f>
        <v>#VALUE!</v>
      </c>
      <c r="H18" s="303" t="e">
        <f t="shared" ref="H18" si="1">D18*G18</f>
        <v>#VALUE!</v>
      </c>
      <c r="I18" s="58" t="s">
        <v>142</v>
      </c>
      <c r="J18" s="297" t="s">
        <v>241</v>
      </c>
    </row>
    <row r="19" spans="1:11" s="157" customFormat="1" x14ac:dyDescent="0.25">
      <c r="A19" s="103" t="s">
        <v>127</v>
      </c>
      <c r="B19" s="115"/>
      <c r="C19" s="124" t="s">
        <v>144</v>
      </c>
      <c r="D19" s="115"/>
      <c r="E19" s="115" t="s">
        <v>41</v>
      </c>
      <c r="F19" s="208"/>
      <c r="G19" s="116"/>
      <c r="H19" s="116"/>
      <c r="I19" s="158" t="s">
        <v>144</v>
      </c>
      <c r="J19" s="137"/>
      <c r="K19" s="104"/>
    </row>
    <row r="20" spans="1:11" s="157" customFormat="1" ht="15.75" thickBot="1" x14ac:dyDescent="0.3">
      <c r="A20" s="139" t="s">
        <v>130</v>
      </c>
      <c r="B20" s="128"/>
      <c r="C20" s="196" t="s">
        <v>146</v>
      </c>
      <c r="D20" s="128"/>
      <c r="E20" s="128" t="s">
        <v>41</v>
      </c>
      <c r="F20" s="210"/>
      <c r="G20" s="129"/>
      <c r="H20" s="129"/>
      <c r="I20" s="170" t="s">
        <v>146</v>
      </c>
      <c r="J20" s="138"/>
      <c r="K20" s="104"/>
    </row>
    <row r="21" spans="1:11" ht="15.75" thickBot="1" x14ac:dyDescent="0.3">
      <c r="A21" s="38"/>
      <c r="B21" s="38"/>
      <c r="C21" s="38"/>
      <c r="D21" s="39"/>
      <c r="E21" s="39"/>
      <c r="F21" s="213"/>
      <c r="G21" s="38"/>
      <c r="H21" s="38"/>
      <c r="I21" s="38"/>
      <c r="J21" s="38"/>
    </row>
    <row r="22" spans="1:11" s="12" customFormat="1" ht="25.35" customHeight="1" thickBot="1" x14ac:dyDescent="0.3">
      <c r="A22" s="260" t="s">
        <v>244</v>
      </c>
      <c r="B22" s="261"/>
      <c r="C22" s="261"/>
      <c r="D22" s="261"/>
      <c r="E22" s="261"/>
      <c r="F22" s="261"/>
      <c r="G22" s="261"/>
      <c r="H22" s="296" t="e">
        <f>SUM(H18,H15:H16)</f>
        <v>#VALUE!</v>
      </c>
      <c r="I22" s="110"/>
      <c r="J22" s="111"/>
    </row>
    <row r="25" spans="1:11" x14ac:dyDescent="0.25">
      <c r="A25" s="272" t="s">
        <v>240</v>
      </c>
      <c r="B25" s="272"/>
      <c r="C25" s="272"/>
      <c r="D25" s="272"/>
      <c r="E25" s="272"/>
      <c r="F25" s="272"/>
      <c r="G25" s="272"/>
      <c r="H25" s="272"/>
      <c r="I25" s="272"/>
      <c r="J25" s="272"/>
    </row>
    <row r="27" spans="1:11" ht="33" customHeight="1" x14ac:dyDescent="0.25">
      <c r="A27" s="258" t="s">
        <v>255</v>
      </c>
      <c r="B27" s="258"/>
      <c r="C27" s="258"/>
      <c r="D27" s="258"/>
      <c r="E27" s="258"/>
      <c r="F27" s="258"/>
      <c r="G27" s="258"/>
      <c r="H27" s="258"/>
      <c r="I27" s="258"/>
      <c r="J27" s="258"/>
    </row>
    <row r="30" spans="1:11" x14ac:dyDescent="0.25">
      <c r="H30" s="7"/>
    </row>
  </sheetData>
  <sheetProtection sheet="1" objects="1" scenarios="1"/>
  <mergeCells count="8">
    <mergeCell ref="A3:B3"/>
    <mergeCell ref="A4:B4"/>
    <mergeCell ref="A5:B5"/>
    <mergeCell ref="A27:J27"/>
    <mergeCell ref="A25:J25"/>
    <mergeCell ref="A22:G22"/>
    <mergeCell ref="C17:J17"/>
    <mergeCell ref="C8:J8"/>
  </mergeCells>
  <phoneticPr fontId="7" type="noConversion"/>
  <printOptions horizontalCentered="1"/>
  <pageMargins left="0.51181102362204722" right="0.51181102362204722" top="0.78740157480314965" bottom="0.78740157480314965" header="0.31496062992125984" footer="0.31496062992125984"/>
  <pageSetup paperSize="9" scale="49" fitToHeight="51" orientation="landscape" r:id="rId1"/>
  <headerFooter>
    <oddFooter>&amp;C&amp;P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7</vt:i4>
      </vt:variant>
    </vt:vector>
  </HeadingPairs>
  <TitlesOfParts>
    <vt:vector size="14" baseType="lpstr">
      <vt:lpstr>CELKEM</vt:lpstr>
      <vt:lpstr>Seminární místnost</vt:lpstr>
      <vt:lpstr>Malá pitevna</vt:lpstr>
      <vt:lpstr>Velká pitevna</vt:lpstr>
      <vt:lpstr>Ovladovna</vt:lpstr>
      <vt:lpstr>CT</vt:lpstr>
      <vt:lpstr>Kancelář přednosty</vt:lpstr>
      <vt:lpstr>CELKEM!Oblast_tisku</vt:lpstr>
      <vt:lpstr>CT!Oblast_tisku</vt:lpstr>
      <vt:lpstr>'Kancelář přednosty'!Oblast_tisku</vt:lpstr>
      <vt:lpstr>'Malá pitevna'!Oblast_tisku</vt:lpstr>
      <vt:lpstr>Ovladovna!Oblast_tisku</vt:lpstr>
      <vt:lpstr>'Seminární místnost'!Oblast_tisku</vt:lpstr>
      <vt:lpstr>'Velká pitevna'!Oblast_tisku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Hanzlová, Hana</cp:lastModifiedBy>
  <cp:revision/>
  <cp:lastPrinted>2025-07-15T11:26:28Z</cp:lastPrinted>
  <dcterms:created xsi:type="dcterms:W3CDTF">2020-02-10T07:08:22Z</dcterms:created>
  <dcterms:modified xsi:type="dcterms:W3CDTF">2025-07-16T07:42:00Z</dcterms:modified>
  <cp:category/>
  <cp:contentStatus/>
</cp:coreProperties>
</file>