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K:\DEKANAT\Ekonomicke\VZ\Realizované VZ\2025\12_NADLIMIT_AV technika - Technika pro živé přenosy z piteven - OPAKOVÁNÍ\01_Výzva\"/>
    </mc:Choice>
  </mc:AlternateContent>
  <xr:revisionPtr revIDLastSave="0" documentId="13_ncr:1_{DE3A99C9-7E83-43DB-922C-3B68A7490024}" xr6:coauthVersionLast="47" xr6:coauthVersionMax="47" xr10:uidLastSave="{00000000-0000-0000-0000-000000000000}"/>
  <bookViews>
    <workbookView xWindow="-120" yWindow="-120" windowWidth="29040" windowHeight="15720" tabRatio="682" xr2:uid="{00000000-000D-0000-FFFF-FFFF00000000}"/>
  </bookViews>
  <sheets>
    <sheet name="CELKEM" sheetId="4" r:id="rId1"/>
    <sheet name="Seminární místnost" sheetId="2" r:id="rId2"/>
    <sheet name="Malá pitevna" sheetId="5" r:id="rId3"/>
    <sheet name="Velká pitevna" sheetId="8" r:id="rId4"/>
    <sheet name="Ovladovna" sheetId="7" r:id="rId5"/>
    <sheet name="CT" sheetId="1" r:id="rId6"/>
    <sheet name="Kancelář přednosty" sheetId="3" r:id="rId7"/>
  </sheets>
  <definedNames>
    <definedName name="_xlnm.Print_Area" localSheetId="0">CELKEM!$A$1:$C$33</definedName>
    <definedName name="_xlnm.Print_Area" localSheetId="5">CT!$A$1:$J$42</definedName>
    <definedName name="_xlnm.Print_Area" localSheetId="6">'Kancelář přednosty'!$A$1:$J$28</definedName>
    <definedName name="_xlnm.Print_Area" localSheetId="2">'Malá pitevna'!$A$1:$J$39</definedName>
    <definedName name="_xlnm.Print_Area" localSheetId="4">Ovladovna!$A$1:$J$51</definedName>
    <definedName name="_xlnm.Print_Area" localSheetId="1">'Seminární místnost'!$A$1:$J$63</definedName>
    <definedName name="_xlnm.Print_Area" localSheetId="3">'Velká pitevna'!$A$1:$J$39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4" l="1"/>
  <c r="G9" i="2"/>
  <c r="C3" i="3"/>
  <c r="C3" i="1"/>
  <c r="C3" i="7"/>
  <c r="C3" i="8"/>
  <c r="C3" i="5"/>
  <c r="C3" i="2"/>
  <c r="H22" i="3"/>
  <c r="G18" i="3"/>
  <c r="H18" i="3" s="1"/>
  <c r="G16" i="3"/>
  <c r="H16" i="3" s="1"/>
  <c r="G15" i="3"/>
  <c r="H15" i="3" s="1"/>
  <c r="H36" i="1"/>
  <c r="G32" i="1"/>
  <c r="H32" i="1" s="1"/>
  <c r="G30" i="1"/>
  <c r="H30" i="1" s="1"/>
  <c r="G29" i="1"/>
  <c r="H29" i="1" s="1"/>
  <c r="G28" i="1"/>
  <c r="H28" i="1" s="1"/>
  <c r="G27" i="1"/>
  <c r="H27" i="1" s="1"/>
  <c r="G26" i="1"/>
  <c r="H26" i="1" s="1"/>
  <c r="G41" i="7"/>
  <c r="H41" i="7" s="1"/>
  <c r="G40" i="7"/>
  <c r="H40" i="7" s="1"/>
  <c r="H45" i="7" s="1"/>
  <c r="G38" i="7"/>
  <c r="H38" i="7" s="1"/>
  <c r="G35" i="7"/>
  <c r="H35" i="7" s="1"/>
  <c r="G23" i="7"/>
  <c r="H23" i="7" s="1"/>
  <c r="G22" i="7"/>
  <c r="H22" i="7" s="1"/>
  <c r="G21" i="7"/>
  <c r="H21" i="7" s="1"/>
  <c r="H33" i="8"/>
  <c r="G29" i="8"/>
  <c r="H29" i="8" s="1"/>
  <c r="G26" i="8"/>
  <c r="H26" i="8" s="1"/>
  <c r="G25" i="8"/>
  <c r="H25" i="8" s="1"/>
  <c r="G24" i="8"/>
  <c r="H24" i="8" s="1"/>
  <c r="G23" i="8"/>
  <c r="H23" i="8" s="1"/>
  <c r="G22" i="8"/>
  <c r="H22" i="8" s="1"/>
  <c r="H33" i="5"/>
  <c r="G29" i="5"/>
  <c r="H29" i="5" s="1"/>
  <c r="G26" i="5"/>
  <c r="H26" i="5" s="1"/>
  <c r="G25" i="5"/>
  <c r="H25" i="5" s="1"/>
  <c r="G24" i="5"/>
  <c r="H24" i="5" s="1"/>
  <c r="G23" i="5"/>
  <c r="H23" i="5" s="1"/>
  <c r="G22" i="5"/>
  <c r="H22" i="5" s="1"/>
  <c r="G52" i="2"/>
  <c r="G51" i="2"/>
  <c r="G50" i="2"/>
  <c r="G49" i="2"/>
  <c r="H49" i="2" s="1"/>
  <c r="G47" i="2"/>
  <c r="G46" i="2"/>
  <c r="G45" i="2"/>
  <c r="G44" i="2"/>
  <c r="G40" i="2"/>
  <c r="G39" i="2"/>
  <c r="G38" i="2"/>
  <c r="G37" i="2"/>
  <c r="G36" i="2"/>
  <c r="G35" i="2"/>
  <c r="G34" i="2"/>
  <c r="G33" i="2"/>
  <c r="G32" i="2"/>
  <c r="G31" i="2"/>
  <c r="G30" i="2"/>
  <c r="G29" i="2"/>
  <c r="G28" i="2"/>
  <c r="G27" i="2"/>
  <c r="G26" i="2"/>
  <c r="G25" i="2"/>
  <c r="G24" i="2"/>
  <c r="G23" i="2"/>
  <c r="G22" i="2"/>
  <c r="G21" i="2"/>
  <c r="G19" i="2"/>
  <c r="G18" i="2"/>
  <c r="G17" i="2"/>
  <c r="G16" i="2"/>
  <c r="G15" i="2"/>
  <c r="G14" i="2"/>
  <c r="G13" i="2"/>
  <c r="G12" i="2"/>
  <c r="G11" i="2"/>
  <c r="G10" i="2"/>
  <c r="J1" i="3"/>
  <c r="J1" i="1"/>
  <c r="J1" i="7"/>
  <c r="J1" i="8"/>
  <c r="J1" i="5"/>
  <c r="J1" i="2"/>
  <c r="H22" i="2" l="1"/>
  <c r="H47" i="2"/>
  <c r="H46" i="2"/>
  <c r="H45" i="2"/>
  <c r="H44" i="2"/>
  <c r="H40" i="2"/>
  <c r="H39" i="2"/>
  <c r="H13" i="2"/>
  <c r="H21" i="2"/>
  <c r="H24" i="2"/>
  <c r="H23" i="2"/>
  <c r="H34" i="2"/>
  <c r="H33" i="2"/>
  <c r="H25" i="2"/>
  <c r="H17" i="2" l="1"/>
  <c r="H32" i="2" l="1"/>
  <c r="H31" i="2"/>
  <c r="H18" i="2"/>
  <c r="H28" i="2"/>
  <c r="H27" i="2"/>
  <c r="H29" i="2"/>
  <c r="H26" i="2"/>
  <c r="H38" i="2" l="1"/>
  <c r="H19" i="2"/>
  <c r="H37" i="2"/>
  <c r="H14" i="2"/>
  <c r="H12" i="2"/>
  <c r="H11" i="2"/>
  <c r="H10" i="2"/>
  <c r="H9" i="2"/>
  <c r="H52" i="2" l="1"/>
  <c r="H51" i="2"/>
  <c r="H50" i="2"/>
  <c r="C21" i="4" l="1"/>
  <c r="C17" i="4" l="1"/>
  <c r="C18" i="4"/>
  <c r="C19" i="4"/>
  <c r="H16" i="2" l="1"/>
  <c r="H35" i="2"/>
  <c r="H36" i="2"/>
  <c r="H15" i="2" l="1"/>
  <c r="H30" i="2" l="1"/>
  <c r="H54" i="2" s="1"/>
  <c r="C25" i="4" s="1"/>
  <c r="C20" i="4" l="1"/>
</calcChain>
</file>

<file path=xl/sharedStrings.xml><?xml version="1.0" encoding="utf-8"?>
<sst xmlns="http://schemas.openxmlformats.org/spreadsheetml/2006/main" count="909" uniqueCount="260">
  <si>
    <t>Název projektu:</t>
  </si>
  <si>
    <t>Budova:</t>
  </si>
  <si>
    <t>Prostor:</t>
  </si>
  <si>
    <t>Seminární místnost, pitevny, ovladovna, CT, kancelář přednosty</t>
  </si>
  <si>
    <t>PROSTOR</t>
  </si>
  <si>
    <t>POPIS</t>
  </si>
  <si>
    <t>Seminární místnost</t>
  </si>
  <si>
    <t>Dodávky, instalační materiál a práce</t>
  </si>
  <si>
    <t>Malá pitevna</t>
  </si>
  <si>
    <t>Velká pitevna</t>
  </si>
  <si>
    <t>Ovladovna</t>
  </si>
  <si>
    <t>CT</t>
  </si>
  <si>
    <t>Kancelář přednosty</t>
  </si>
  <si>
    <t>Seminární místnost (místnost č. 1.4.04)</t>
  </si>
  <si>
    <t>ZAŘAZENÍ</t>
  </si>
  <si>
    <t>POČET MĚRNÝCH JEDNOTEK</t>
  </si>
  <si>
    <t>MĚRNÁ JEDNOTKA</t>
  </si>
  <si>
    <t>TECHNICKÉ SPECIFIKACE</t>
  </si>
  <si>
    <t>I</t>
  </si>
  <si>
    <t>Místnost 1.4.04</t>
  </si>
  <si>
    <t>I.1</t>
  </si>
  <si>
    <t>PTZ Kamera</t>
  </si>
  <si>
    <t>ks</t>
  </si>
  <si>
    <t>PTZ kamera 15x zoom, 4K UHD senzor 1", Dual Pixel AF, SDI, HDMI, Dual XLR a 3.5mm Audio vstupy, systém iTR AF X / automatické zaostřování na oči, FreeD</t>
  </si>
  <si>
    <t>I.2</t>
  </si>
  <si>
    <t>Držák kamery</t>
  </si>
  <si>
    <t xml:space="preserve">Úchyt na strop pro PTZ kamery. </t>
  </si>
  <si>
    <t>I.3</t>
  </si>
  <si>
    <t>Převodník 12G SDI/12G SDI optika</t>
  </si>
  <si>
    <t>Obousměrný převodník pro převod 12G SDI rozhraní na optické se standardním portem SFP pro použití 3G, 6G nebo 12G-SDI SFP modulů kompatibilních s normou SMPTE a standardní optickou kabeláží.</t>
  </si>
  <si>
    <t>I.4</t>
  </si>
  <si>
    <t>SFP Modul 12G</t>
  </si>
  <si>
    <t>SFP optický modul 12G kompatibilní s převodníkem 12G SDI/12G Optika</t>
  </si>
  <si>
    <t>I.5</t>
  </si>
  <si>
    <t>Převodník 3G SDI na USB</t>
  </si>
  <si>
    <t>Převodník pro vysoce kvalitní 16-bit SD, HD záznam videa s embedovaným zvukem (PC/Mac). Kompatibilní se MSteams, FaceTime, Adobe Connect, VLC, Wirecast, Vmix, … Připojení a napájení přes USB 3.0.</t>
  </si>
  <si>
    <t>I.6</t>
  </si>
  <si>
    <t>Dante převodník 2x analog line out</t>
  </si>
  <si>
    <t>Převodník z Dante na 2 analogové linkové kanály, napájení POE, výstupy XLR3M</t>
  </si>
  <si>
    <t>I.7</t>
  </si>
  <si>
    <t>Motorové promítací plátno, 3m</t>
  </si>
  <si>
    <t>kpl</t>
  </si>
  <si>
    <t>Motorové promítací plátno, šířka 3m, poměr stran 16:9, hliníkový čtvercový tubus lakovaný RAL 9003, pohon plochy pomocí trubkového motoru, univerzální držáky pro instalaci na stěnu nebo strop, trapézový zatěžovací profil, koncové mikrospínače, zisk plátna min. 1.1, pozorovací úhel min. +/- 60°</t>
  </si>
  <si>
    <t>I.8</t>
  </si>
  <si>
    <t>Laserový projektor</t>
  </si>
  <si>
    <t>1 DLP, rozlišení 4K UHD, světelný výkon 6 000 ANSI, kontrast 20 000:1, laserový zdroj s životností až 20 000 hodin, throw ratio 1.46–2.93:1. Min. 2x vstup HDMI.</t>
  </si>
  <si>
    <t>I.9</t>
  </si>
  <si>
    <t>Stropní držák pro projektor</t>
  </si>
  <si>
    <t>Stropní držák projektoru pro různé provedení stropu (beton, cihla, sdk). Možnost jemného doladění polohy projektoru natočením a naklopením. Nosnost držáku podle dodaného projektoru, min. však 20 kg.</t>
  </si>
  <si>
    <t>I.10</t>
  </si>
  <si>
    <t>Převodník 12G SDI optika/HDMI</t>
  </si>
  <si>
    <t>Mini konvertor Optical fiber SDI na HDMI 12G</t>
  </si>
  <si>
    <t>I.11</t>
  </si>
  <si>
    <t xml:space="preserve">Kompaktní stropní reprobox 4" </t>
  </si>
  <si>
    <t>Dvoupásmová stropní pasivní koaxiální reprosoustava, 1x LF měnič min. 4" + koaxiální 1x HF měnič min. 1,4", šířka pásma min. 120Hz - 20kHz (-10dB), max SPL min. 116dB (peak level pink noise, crest factor 4), impedance 16Ohm,  nominální směrovost 110° osově symetrická, provedení RAL 9010, hmotnost max. 1kg. Včetně montážního příslušenství.</t>
  </si>
  <si>
    <t>II</t>
  </si>
  <si>
    <t>Katedra / AV Rack</t>
  </si>
  <si>
    <t>II.1</t>
  </si>
  <si>
    <t>Rack AV techniky 19"</t>
  </si>
  <si>
    <t>Rack AV techniky, šířka 19", výška min 10RU, přední a zadní montážní lišta, instalační hloubka až 49cm, vestavba do nábytku v katedře seminární místnosti.</t>
  </si>
  <si>
    <t>II.2</t>
  </si>
  <si>
    <t>Přepojovač Opto</t>
  </si>
  <si>
    <t>19" FO vana kompletní, 24xSC, 50/125µm OM4, pigtaily a kazeta, výška 1U</t>
  </si>
  <si>
    <t>II.3</t>
  </si>
  <si>
    <t>19" racková napájecí lišta</t>
  </si>
  <si>
    <t>19" 1U rozvodná lišta 230V, min. 6 zásuvek na zadním panelu, 2-pólový vypínač na předním panelu, hloubka max. 60mm, barva černá.</t>
  </si>
  <si>
    <t>II.4</t>
  </si>
  <si>
    <t>Uzamykatelná zásuvka 19" 3U</t>
  </si>
  <si>
    <t>3U hliníkový šuplík se zámkem, 2 klíče. Plný výsuv, kolejnice s kuličkovými ložisky, vyřezávací pěnová výplň.</t>
  </si>
  <si>
    <t>II.5</t>
  </si>
  <si>
    <t>Přípojné místo HDMI pro externí NTB</t>
  </si>
  <si>
    <t>Stolní přípojné místo, 2x konektor HDMI.</t>
  </si>
  <si>
    <t>II.6</t>
  </si>
  <si>
    <t>Prezentační PC</t>
  </si>
  <si>
    <t>Výkonné PC Intel Core i7 13700 Raptor Lake 5.2 GHz, NVIDIA GeForce RTX 3060 12GB, RAM 32GB DDR4, SSD 512 GB + HDD 1 TB 7200, Bez mechaniky, Wi-Fi, HDMI a DisplayPort, 3× USB 3.2, 4× USB 2.0, typ skříně: Mini Tower, myš a klávesnice, Windows 11 Pro.</t>
  </si>
  <si>
    <t>II.7</t>
  </si>
  <si>
    <t>Video karta PCI-e, 4x SDI in/out, 1x Sync.</t>
  </si>
  <si>
    <t>Výkonná PCI-e karta pro náhled a nabírání videa s rozhraním Quad-Link 12G SDI a podporou rozlišení 8K. 4x 4K/2K/HD/SD-SDI in/out, 1x Sync. Podpora všech běžných standardů digitálního filmu a videa, od SD až po 8K DCI, v kvalitě 12 bitů, RGB 4:4:4.</t>
  </si>
  <si>
    <t>II.8</t>
  </si>
  <si>
    <t>Redukce DisplayPort na HDMI</t>
  </si>
  <si>
    <t>Adaptér DisplayPort - HDMI, 8K/60Hz, 4K/144Hz Male/Female, pozlacené konektory.</t>
  </si>
  <si>
    <t>II.9</t>
  </si>
  <si>
    <t>27" 4K LCD monitor</t>
  </si>
  <si>
    <t>LCD monitor 4K 3840 × 2160, IPS, 16:9, 5 ms, 60Hz, 350 cd/m2, kontrast 1000:1, DisplayPort 1.4, HDMI 2.0, USB-C, USB, LAN, nastavitelná výška, pivot, VESA, Power Delivery</t>
  </si>
  <si>
    <t>II.10</t>
  </si>
  <si>
    <t>Převodník HDMI/12G Optika</t>
  </si>
  <si>
    <t>Mini konvertor HDMI na Optical fiber SDI 12G</t>
  </si>
  <si>
    <t>II.11</t>
  </si>
  <si>
    <t>Dvojitý převodník 12G SDI/12G SDI optika</t>
  </si>
  <si>
    <t>Dvojitý převodník pro převod 12G SDI rozhraní na optické. Standardní optické rozhraní SM LC.</t>
  </si>
  <si>
    <t>II.12</t>
  </si>
  <si>
    <t>Dvojitý převodník 12G SDI optika/12G SDI</t>
  </si>
  <si>
    <t>Dvojitý převodník pro převod 12G SDI optického rozhraní SM LC na 12G SDI.</t>
  </si>
  <si>
    <t>II.13</t>
  </si>
  <si>
    <t>Náhledový 15,6" Multiview monitor</t>
  </si>
  <si>
    <t xml:space="preserve">Ultra HD monitor, Vstupy 12G SDI, Rozlišení 3840x2160, Tally, instalce do 19" rackového systému, velikost obrazovky 15,6"procesor pro automatické odstranění půlsnímků, a převzorkování SD a HD videa do HD, ovládání pomocí čelních tlačítek, </t>
  </si>
  <si>
    <t>II.14</t>
  </si>
  <si>
    <t>II.15</t>
  </si>
  <si>
    <t>Převodník Dante na USB</t>
  </si>
  <si>
    <t>Převodník plug and play pro připojení PC k síti Dante, dva vstupní kanály, dva výstupní, USB 3.0, provedení kabelové redukce.</t>
  </si>
  <si>
    <t>II.16</t>
  </si>
  <si>
    <t>Dante audio procesor / matrix s AEC</t>
  </si>
  <si>
    <t>Plně konfigurovatelný 16x16 digitální Matrix procesor s AEC (Echo Canceller) a Dante. 1HU</t>
  </si>
  <si>
    <t>II.17</t>
  </si>
  <si>
    <t>Čtyřkanálový mikrofonní bezdrátový přijímač</t>
  </si>
  <si>
    <t>Digitální čtyřkanálový mikrofonní bezdrátový přijímač, diverzitní příjem v pásmu UKV, digitální predikativní přepínání diverzity, šifrování AES 256bit, Dante rozhraní, šířka pásma min. 64MHz, kaskádní VF výstup pro antény, Ethernet rozhraní, 19" rack montáž 534-598 MHz  H51</t>
  </si>
  <si>
    <t>II.18</t>
  </si>
  <si>
    <t>Ruční vysílač</t>
  </si>
  <si>
    <t>Ruční vysílač k digitálnímu čytřkanálovému příjímači , AES 256bit, dynamická mikrofonní kardioidní hlava, kompatibilní se stávajícím digitálním systémem Shure ULXD na frekvenci 534-598MHz.</t>
  </si>
  <si>
    <t>II.19</t>
  </si>
  <si>
    <t>Nabíjecí baterie</t>
  </si>
  <si>
    <t>Originální nabíjecí baterie, Li-Ion, kompatibilní s vysílači bezdrátových mikrofonů.</t>
  </si>
  <si>
    <t>II.20</t>
  </si>
  <si>
    <t>Nabíjecí stanice pro baterie</t>
  </si>
  <si>
    <t>Dvouslotová, dokovací, nabíjecí stanice pro nabíjení dodávaných mikrofonů. Možnost připojení do sítě LAN, funkce update firmwaru po síti LAN.</t>
  </si>
  <si>
    <t>II.21</t>
  </si>
  <si>
    <t>Ovládací panel pro PTZ kamery a střižnu</t>
  </si>
  <si>
    <t>Univerzální kompaktní rackový panel pro ovládání střižny a PTZ kamer z jednoho místa. Podpora video režií ATEM, Tricaster, vMix, Livestream. Zabudovaný BluePill. Možnost plného programování.</t>
  </si>
  <si>
    <t>II.22</t>
  </si>
  <si>
    <t>Ovládací panel pro audio</t>
  </si>
  <si>
    <t>Vzdálený síťový ovladač. 6 enkodérů s dvěma funkcemi, 6 LCD displejů, 18 podsvícených tlačítek. Napájení ze zdroje 12V 2.1A DC nebo PoE+. Podpora TCP/IP &amp; PoE.</t>
  </si>
  <si>
    <t>III</t>
  </si>
  <si>
    <t>Kabeláž</t>
  </si>
  <si>
    <t>III.1</t>
  </si>
  <si>
    <t>Kabel 2x2,5</t>
  </si>
  <si>
    <t>m</t>
  </si>
  <si>
    <r>
      <t>Reproduktorový kabel 2x2,5mm</t>
    </r>
    <r>
      <rPr>
        <vertAlign val="superscript"/>
        <sz val="11"/>
        <color theme="1"/>
        <rFont val="Calibri"/>
        <family val="2"/>
        <charset val="238"/>
        <scheme val="minor"/>
      </rPr>
      <t>2</t>
    </r>
    <r>
      <rPr>
        <sz val="11"/>
        <color theme="1"/>
        <rFont val="Calibri"/>
        <family val="2"/>
        <charset val="238"/>
        <scheme val="minor"/>
      </rPr>
      <t>, FRNC</t>
    </r>
  </si>
  <si>
    <t>III.2</t>
  </si>
  <si>
    <t>Kabel 4x MM OM4</t>
  </si>
  <si>
    <t>Optický kabel, 4x MM vlákno, OM4</t>
  </si>
  <si>
    <t>III.3</t>
  </si>
  <si>
    <t>Kabel Cat6A</t>
  </si>
  <si>
    <t>Strukturovaná kabeláž, kategorie Cat6A, LS0H  plášť</t>
  </si>
  <si>
    <t>III.4</t>
  </si>
  <si>
    <t>Kabelové trasy</t>
  </si>
  <si>
    <t>Kabelové trřasy</t>
  </si>
  <si>
    <t>IV</t>
  </si>
  <si>
    <t>Práce a montážní materiál</t>
  </si>
  <si>
    <t>IV.1</t>
  </si>
  <si>
    <t>Demontáž stávajícího vybavení</t>
  </si>
  <si>
    <t>IV.2</t>
  </si>
  <si>
    <t>Montážní  a instalační práce</t>
  </si>
  <si>
    <t>Montáž a instalační práce</t>
  </si>
  <si>
    <t>IV.3</t>
  </si>
  <si>
    <t>Programování a konfigurace</t>
  </si>
  <si>
    <t>IV.4</t>
  </si>
  <si>
    <t>Montážní a spotřební materiál</t>
  </si>
  <si>
    <t>Malá pitevna (místnost č. 0.4.12 )</t>
  </si>
  <si>
    <t>Místnost 0.4.12</t>
  </si>
  <si>
    <t>55" LCD panel 24/7 HDMI</t>
  </si>
  <si>
    <t>LCD panel 55" pro provoz 16/7 až 24/7, rozlišení obrazovky 3840 x 2160, jas min. 450 cd/m2, kontrast min. 4000:1, VESA standard.</t>
  </si>
  <si>
    <t>Držák LCD panelu</t>
  </si>
  <si>
    <t>Držák pro panel 55", VESA standard, možnost natáčení a naklápění, nosnost min 35 kg.</t>
  </si>
  <si>
    <t>Kapesní vysílač</t>
  </si>
  <si>
    <t>Bezdrátový bodypack vysílač k digitálnímu čtyřkanálovému příjímači , AES 256bit, kompatibilní se stávajícím digitálním systémem na frekvenci 470-534MHz</t>
  </si>
  <si>
    <t xml:space="preserve">Klopový mikrofon, černý </t>
  </si>
  <si>
    <t>Klopový mikrofon, kondenzátorová kapsle, směrová charakteristika: všesměrová, frekvenční rozsah: 20 Hz - 20 kHz
Možnost úpravy frekvenční charakteristiky (potlačení vyšších frekvencí), Phantomové napájení: + 5 V DC , Max SPL: 150,5 dB, Konektor: T4AF , Délka kabelu: 150 cm, Hmotnost: 35 g
Příslušenství: pěnové windscreeny, nástavce pro úpravu frekvenční charakteristiky, Barva: černá</t>
  </si>
  <si>
    <t>I.12</t>
  </si>
  <si>
    <t>Držák antény</t>
  </si>
  <si>
    <t>Montážní deska s konektorem BNC pro stropní montáž antény mikrofonního přijímače</t>
  </si>
  <si>
    <t>Kabel Koax 50</t>
  </si>
  <si>
    <t>Koaxiální kabel pro anténní distribuci</t>
  </si>
  <si>
    <t>Velká pitevna (místnost č. 0.4.13 )</t>
  </si>
  <si>
    <t>Místnost 0.4.13</t>
  </si>
  <si>
    <t>Ovladovna (místnost č. 0.4.14)</t>
  </si>
  <si>
    <t>Místnost 0.4.14</t>
  </si>
  <si>
    <t>Stojan pro MVW náhledové monitory a ovladač PTZ kamer</t>
  </si>
  <si>
    <t>Stojan pro MVW náhledové monitory a ovladač PTZ kamer. Montážní šířka 19", přední rackové lišty. Design dle stávajícího nábytku a prostorových dispozic.</t>
  </si>
  <si>
    <t>Mikrofonní základna Dante</t>
  </si>
  <si>
    <t>Stolní základna s výstupem Dante a konektorem 3-pin XLRF pro mikrofony Gooseneck. Tlačítko Mute/Talk, LED indikace, napájení PoE.</t>
  </si>
  <si>
    <t>Gooseneck mikrofon</t>
  </si>
  <si>
    <t>Dynamický kardioidní mikrofon na husím krku. Délka min. 40 cm, konektor 3-pin XLRF.</t>
  </si>
  <si>
    <t xml:space="preserve">Kompaktní reprobox 4" </t>
  </si>
  <si>
    <t>Dvoupásmová pasivní koaxiální reprosoustava, 1x LF měnič min. 4" + koaxiální 1x HF měnič min. 1,4", šířka pásma min. 120Hz - 20kHz (-10dB), max SPL min. 116dB (peak level pink noise, crest factor 4), impedance 16Ohm,  nominální směrovost 110° osově symetrická, provedení RAL 9010, hmotnost max. 1kg</t>
  </si>
  <si>
    <t>Stěnový držák repro "U"</t>
  </si>
  <si>
    <t>Stojánek pod reprosoustavu</t>
  </si>
  <si>
    <t>Držák reproduktoru a regulátoru hlasitosti</t>
  </si>
  <si>
    <t xml:space="preserve">Dante Sluchátkový zesilovač </t>
  </si>
  <si>
    <t>Dante sluchátkový zesilovač s regulací hlasitosti a linkovým výstupem. Napájení PoE, 2x konektory Ethernet s funkcí switche.</t>
  </si>
  <si>
    <t>Uzavřená sluchátka</t>
  </si>
  <si>
    <t>Profesionální dynamické, skládací sluchátka s otočnými uzavřenými mušlemi a odpojitelným kabelem. Driver s průměrem 45 mm a neodymiovým magnetem, frekvenční rozsah: 15 - 28,000 Hz, Impedance: 38 Ohmů. Nastavitelný, polstrovaný můstek pro pohodlné nošení, Hmotnost 284 g.</t>
  </si>
  <si>
    <t>AV Rack</t>
  </si>
  <si>
    <t>AV rack</t>
  </si>
  <si>
    <t xml:space="preserve">Kompletní výbava pro instalaci AV techniky, včetně napájecího managementu. Výška min. 40 RU. Min. výbava: potřebné rozvody elektro.
</t>
  </si>
  <si>
    <t>Přepojovač RJ45</t>
  </si>
  <si>
    <t>12"Patch panel, 24x RJ45, Cat. 6A, stíněné provedení, výška 1U, černé provedení</t>
  </si>
  <si>
    <t>Dvoukanálový mikrofonní bezdrátový přijímač</t>
  </si>
  <si>
    <t>Digitální dvoukanálový mikrofonní bezdrátový přijímač, diverzitní příjem v pásmu UKV, digitální predikativní přepínání diverzity, šifrování AES 256bit, Dante rozhraní, šířka pásma min. 64 MHz, kaskádní VF výstup pro antény, Ethernet rozhraní, 19" rack montáž, kompatibilní se stávajícím digitálním systémem Shure ULXD na frekvenci 534-598 MHz.</t>
  </si>
  <si>
    <t>12G SDI matice</t>
  </si>
  <si>
    <t>12G SDI matice, min. 40x SDI/HDSDI/12G SDI vstup, min. 40x SDI/HDSDI/12G SDI výstup, SDI reclocking, ovládání po Ethernetu, RS422, 19" rack montáž</t>
  </si>
  <si>
    <t>12G video režie</t>
  </si>
  <si>
    <t>Live režie pro HD, UHD produkce, LCD displej, min. 20x 12G SDI vstup, min. 13x  12G SDI výstup, min. 6x Aux výstup, min. 2x XLR Audio vstup, mon. 2x XLR Audio výstup, min. 1x Mic vstup, min. 1x Sluchátkový výstup, min. 1x SDI Multiviewer výstup, min. 1x HDMI Multiviewer výstup, embedování zvuku do SDI, SDI Programový výstup, podpora SMPTE 292M, 424M, ST 2081, ST 2082, min. 1x Upstream Keyer (Chroma/Linear/Luma key) , min. 2x Downstream key, Stinger, DVE, min. 5 vrstev, 2 generátory vzorů, integrovaný media player, Ethernet rozhraní</t>
  </si>
  <si>
    <t>12G SDI rekordér</t>
  </si>
  <si>
    <t>12G SDI rekordér, záznam videa a audio na SSD, podpora Ultra HD (2160p25/30/50/60), min. 2 sloty pro SSD, Konektivita: 1x SDI vstup, min. 2x SDI výstup, 1x monitor výstup, HDMI vstup/výstup, RS422 a Ethernet pro řízení, podpora SMPTE 259M, 292M, 296M, 425M Level B, 19" rack montáž</t>
  </si>
  <si>
    <t>SSD</t>
  </si>
  <si>
    <t>SSD disk, SATA III, formát 2.5", kapacita min. 1TB, rychlost čtení/zápisu min. 500MB/sec, kompatibilní s 12G SDI rekordérem</t>
  </si>
  <si>
    <t>Audio mixážní procesor</t>
  </si>
  <si>
    <t>Audio jednotka DSP, signál procesing min. 128 vstupů, min. 48 mix sběrnic, min. 128x48 processing kanálů (4 pásmový EQ, Gate, Ducker, Compressor, Graphic EQ), min. 16x FX processing (reverb, chorus, pitch shifter, 4 band EQ), Konektivita: Ethernet rozhraní, 24x mic/line vstup, 8x line výstup, min. 4x slot pro rozšiřující digitální vícekanálové sběrnice,  min. 4x RJ45 rozhraní pro napojení vzdálených I/O nodulů, WordClock I/O, 19" rack montáž, výška max 6RU</t>
  </si>
  <si>
    <t>Dante rozhraní k mixážnímu procesoru</t>
  </si>
  <si>
    <t xml:space="preserve">Rozšiřující karta audioprocesoru, redundantní Dante rozhraní, 64 kanálů vstup/výstup při 48kHz </t>
  </si>
  <si>
    <t>AES rozhraní k mixážnímu procesoru</t>
  </si>
  <si>
    <t>Rozšiřující karta audioprocesoru, 16 AES3 mono I/O. 2 x 25-way D-type konektor.</t>
  </si>
  <si>
    <t>Přípojný box audio/Dante</t>
  </si>
  <si>
    <t>Rackový přípojný box 16xMIC/LINE in, 4x Line out, 1xPSU, TFT popisky nad jednotlivými vstupy, montáží rám, protokol : Dante na konektorech 2xEthercon</t>
  </si>
  <si>
    <t>Zesilovače pro všechny místnosti</t>
  </si>
  <si>
    <t>4 kanálový zesilovač, třída D, integrované DSP 4x4 matice, integrované IIR, FIR filtry, presety pro ekvalizaci reprosoustav, výkon min. 4x 640 RMS (8/4Ohm), 4x analogový vstup, 2x AES EBU vstup (4 kanály), 19" rack montáž, výška 1RU, Ethernet monitoring</t>
  </si>
  <si>
    <t>Switch</t>
  </si>
  <si>
    <t>Datový přepínač, min. 24x Gigabit Ethernet PoE, min. 2x Combo RJ45/mini-GBIP port,  přepínací kapacita 20Gbps, L2 a L3 management, QoS min. 4 fronty,  DSCP, podpora VLAN, IGM snooping, web a cli management</t>
  </si>
  <si>
    <t>Demontáž a montáž stávajícího vybavení</t>
  </si>
  <si>
    <t>Demontáž a monzáž stávajícího vybavení, nutné zachovat v činnosti původní vybavení</t>
  </si>
  <si>
    <t>CT (místnost č. 0.4.11 )</t>
  </si>
  <si>
    <t>Místnost 0.4.11</t>
  </si>
  <si>
    <t>Přípojné místo</t>
  </si>
  <si>
    <t>Přípojné místo pro PTZ kameru, 2x XLR-M, 1x SDI IN, 1x LAN, nástěnná montáž</t>
  </si>
  <si>
    <t>Převodník DVI na DVI a SDI</t>
  </si>
  <si>
    <t>Konvertor počítačového DVI a HDMI výstupu na SDI video s velmi kvalitním scallingem, konverzí poměru stran a obnovovací frekvence. Určené pro integraci do broadcast prostředí.</t>
  </si>
  <si>
    <t>24" LCD monitor</t>
  </si>
  <si>
    <t>I.13</t>
  </si>
  <si>
    <t>I.14</t>
  </si>
  <si>
    <t>I.15</t>
  </si>
  <si>
    <t>I.16</t>
  </si>
  <si>
    <t>Kancelář přednosty (místnost č. 1.4.26)</t>
  </si>
  <si>
    <t>Místnost 1.4.26</t>
  </si>
  <si>
    <t>Převodník NDI na HDMI</t>
  </si>
  <si>
    <t>Dekodér pro NDI 5.0, Bridge, 4K UHD, HDMI 2.0, USB napájení</t>
  </si>
  <si>
    <t>Soundbar k panelu 55"</t>
  </si>
  <si>
    <t>Aktivní reprobox - soundbar, Wi-Fi, Bluetooth, vstupy min. HDMI eARC, výstup HDMI, USB pro servisní účely, WiFi.</t>
  </si>
  <si>
    <t>Nástěnný držák soundbaru</t>
  </si>
  <si>
    <t>Originální nástěnný držák soundbaru.</t>
  </si>
  <si>
    <t>Příloha č. 5 dokumentace zadávacího řízení</t>
  </si>
  <si>
    <t>-</t>
  </si>
  <si>
    <t>Specifikace předmětu plnění; Položkový rozpočet</t>
  </si>
  <si>
    <t xml:space="preserve">V "[ … Místo - doplní účastník … ]"  dne "[ … Datum - doplní účastník … ]" </t>
  </si>
  <si>
    <t xml:space="preserve">[ … Název účastníka - doplní účastník … ] </t>
  </si>
  <si>
    <t xml:space="preserve">[ … Jméno a funkce osoby oprávněné zastupovat účastníka - doplní účastník … ] </t>
  </si>
  <si>
    <t>POLOŽKA č.</t>
  </si>
  <si>
    <t>NÁZEV POLOŽKY</t>
  </si>
  <si>
    <t>CENA CELKEM 
v Kč bez DPH</t>
  </si>
  <si>
    <r>
      <t xml:space="preserve">NÁZEV / POPIS NABÍZENÉ POLOŽKY / PARAMETRU *
</t>
    </r>
    <r>
      <rPr>
        <b/>
        <i/>
        <sz val="12"/>
        <color theme="1"/>
        <rFont val="Calibri"/>
        <family val="2"/>
        <charset val="238"/>
        <scheme val="minor"/>
      </rPr>
      <t>(doplní účastník)</t>
    </r>
  </si>
  <si>
    <r>
      <t>* Dodavatel uvede ve sloupci "</t>
    </r>
    <r>
      <rPr>
        <b/>
        <i/>
        <sz val="11"/>
        <color theme="1"/>
        <rFont val="Calibri"/>
        <family val="2"/>
        <charset val="238"/>
        <scheme val="minor"/>
      </rPr>
      <t>Název / popis nabízené položky / parametru</t>
    </r>
    <r>
      <rPr>
        <sz val="11"/>
        <color theme="1"/>
        <rFont val="Calibri"/>
        <family val="2"/>
        <charset val="238"/>
        <scheme val="minor"/>
      </rPr>
      <t xml:space="preserve">" přesnou specifikaci jednotlivých položek / parametrů mj. </t>
    </r>
    <r>
      <rPr>
        <b/>
        <sz val="11"/>
        <color theme="1"/>
        <rFont val="Calibri"/>
        <family val="2"/>
        <charset val="238"/>
        <scheme val="minor"/>
      </rPr>
      <t>označení výrobce, typ zařízení, katalogový název nebo licence</t>
    </r>
    <r>
      <rPr>
        <sz val="11"/>
        <color theme="1"/>
        <rFont val="Calibri"/>
        <family val="2"/>
        <charset val="238"/>
        <scheme val="minor"/>
      </rPr>
      <t>, příp. pouze "ANO", nelze-li uvést přesnou specifikaci (např. konkrétní hodnotu).</t>
    </r>
  </si>
  <si>
    <t xml:space="preserve">[...doplní účastník...] </t>
  </si>
  <si>
    <t>JEDNOTKOVÁ CENA v Kč bez DPH zaokrouhlená na dvě desetinná místa
(jednotková cena rozhodná pro plnění veřejné zakázky)</t>
  </si>
  <si>
    <t>Celková nabídková cena v Kč bez DPH</t>
  </si>
  <si>
    <t>Celková nabídková cena v Kč bez DPH (Seminární místnost č. 1.4.04)</t>
  </si>
  <si>
    <t>Celková nabídková cena v Kč bez DPH (Malá pitevna - místnost č. 0.4.12)</t>
  </si>
  <si>
    <t>Celková nabídková cena v Kč bez DPH (Seminární místnost - místnost č. 1.4.04)</t>
  </si>
  <si>
    <t>Celková nabídková cena v Kč bez DPH (Velká pitevna - místnost č. 0.4.13)</t>
  </si>
  <si>
    <t>Celková nabídková cena v Kč bez DPH (Ovladovna - místnost č. 0.4.14)</t>
  </si>
  <si>
    <r>
      <t>LCD monitor s LED podsvícením, kapacitní dotyková vrstva, min. 10 dotykových bodů, skleněný povrch odolný vůči poškrávání, jas min. 200cd/m</t>
    </r>
    <r>
      <rPr>
        <vertAlign val="superscript"/>
        <sz val="11"/>
        <color theme="0" tint="-0.249977111117893"/>
        <rFont val="Calibri"/>
        <family val="2"/>
        <charset val="238"/>
        <scheme val="minor"/>
      </rPr>
      <t xml:space="preserve">2, </t>
    </r>
    <r>
      <rPr>
        <sz val="11"/>
        <color theme="0" tint="-0.249977111117893"/>
        <rFont val="Calibri"/>
        <family val="2"/>
        <charset val="238"/>
        <scheme val="minor"/>
      </rPr>
      <t>kontrast min. 3000:1, čas odezvy min 6ms, konektivita min. 1x HDMI, 1x DisplayPort, USB rozhraní, VESA montáž, držák pro instalaci na stůl</t>
    </r>
  </si>
  <si>
    <t>Celková nabídková cena v Kč bez DPH (CT - místnost č. 0.4.11)</t>
  </si>
  <si>
    <r>
      <rPr>
        <b/>
        <sz val="11"/>
        <color theme="0" tint="-0.249977111117893"/>
        <rFont val="Calibri"/>
        <family val="2"/>
        <charset val="238"/>
        <scheme val="minor"/>
      </rPr>
      <t xml:space="preserve">Profesionální digital signage </t>
    </r>
    <r>
      <rPr>
        <sz val="11"/>
        <color theme="0" tint="-0.249977111117893"/>
        <rFont val="Calibri"/>
        <family val="2"/>
        <charset val="238"/>
        <scheme val="minor"/>
      </rPr>
      <t>LED displej, 55", 4K UHD, IPS, 16:9, 500cd/m2, VGA, 2x HDMI vstup, 1x HDMI výstup, DisplayPort, RJ-45, 4x USB, repro, Android, provoz 24/7, VESA montáž.</t>
    </r>
  </si>
  <si>
    <t>Souhrnný list</t>
  </si>
  <si>
    <t>Ústav soudního lékařství</t>
  </si>
  <si>
    <r>
      <t xml:space="preserve">JEDNOTKOVÁ CENA 
v Kč bez DPH **
</t>
    </r>
    <r>
      <rPr>
        <b/>
        <i/>
        <sz val="12"/>
        <color theme="1"/>
        <rFont val="Calibri"/>
        <family val="2"/>
        <charset val="238"/>
        <scheme val="minor"/>
      </rPr>
      <t>(doplní účastník)</t>
    </r>
  </si>
  <si>
    <r>
      <t xml:space="preserve">** Projekt "AV technika - Technika pro živé přenosy" je rozdělena celkem na </t>
    </r>
    <r>
      <rPr>
        <u/>
        <sz val="11"/>
        <rFont val="Calibri"/>
        <family val="2"/>
        <charset val="238"/>
        <scheme val="minor"/>
      </rPr>
      <t>3 etapy/zakázky v průběhu let  2025 - 2027</t>
    </r>
    <r>
      <rPr>
        <sz val="11"/>
        <rFont val="Calibri"/>
        <family val="2"/>
        <charset val="238"/>
        <scheme val="minor"/>
      </rPr>
      <t>. Dodavatel v rámci 1. etapy doplní pouze zvýrazněné položky, které mají ve sloupci "</t>
    </r>
    <r>
      <rPr>
        <b/>
        <i/>
        <sz val="11"/>
        <rFont val="Calibri"/>
        <family val="2"/>
        <charset val="238"/>
        <scheme val="minor"/>
      </rPr>
      <t>Počet měrných jednotek"</t>
    </r>
    <r>
      <rPr>
        <sz val="11"/>
        <rFont val="Calibri"/>
        <family val="2"/>
        <charset val="238"/>
        <scheme val="minor"/>
      </rPr>
      <t xml:space="preserve"> uveden počet měrných jednotek a jsou zvýrazněny žlutou barvou (položky psané šedým písmem nejsou předmětem plnění této veřejné zakázky).</t>
    </r>
  </si>
  <si>
    <t>Ústav soudního lékařství, FNHK, Sokolská 581, 500 05 Hradec Králové - Nový Hradec</t>
  </si>
  <si>
    <t>Nejvýše přípustná hodnota nabídkové ceny v Kč bez DPH</t>
  </si>
  <si>
    <t>PTZ kamera s CMOS snímačem velikosti min. 1,0″ (efektivní rozlišení ≥ 3840×2160), možností oversamplingu na UHD; objektiv s optickým 15× (nebo větším) zoomem, ekvivalentní ohnisková vzdálenost na širokém konci přibližně 24–28 mm; iris s plynulým řízením (minimálně 8 lamel); vestavěný ND filtr s minimálně třemi pevnými stupni (ekvivalent ~2/4/6 stop) nebo variabilní ND pokrývající ~1–6 stop; podpora barevných prostorů Rec.709 a širších gamutů (Rec.2020 a podobných) a transfer funkcí (BT.709, možnost LOG).
Mechanika PTZ: pan ≥ ±170°, tilt −30° až +90° (min.). Video výstup: 12G-SDI s podporou 4Kp50/60 a 1080p50/60; kompatibilita s mappingy A i B.
Audio: 2× XLR (sym. linková úroveň) pro zvuk, toto bude zapojeno k další části audio řetězce.
IP přenos: podpora NDI HX3 — pokud licence potřebná, dodá se v ceně; připojení 1 Gbps.
Napájení: podpora PoE podle IEEE 802.3bt (PoE++, alespoň Type 3; preferováno Type 4), a zároveň dodaný síťový adaptér s aretovaným konektorem do kamery. PoE napájení bude vnímáno jako fallback.</t>
  </si>
  <si>
    <r>
      <t xml:space="preserve">LF HK – AV technika – Technika pro živé přenosy z piteven 1. etapa </t>
    </r>
    <r>
      <rPr>
        <b/>
        <sz val="12"/>
        <color rgb="FFFF0000"/>
        <rFont val="Calibri"/>
        <family val="2"/>
        <charset val="238"/>
      </rPr>
      <t>(opakované zadání)</t>
    </r>
  </si>
  <si>
    <r>
      <t xml:space="preserve">Dokumentace zadávacího řízení </t>
    </r>
    <r>
      <rPr>
        <b/>
        <sz val="11"/>
        <color theme="0" tint="-0.499984740745262"/>
        <rFont val="Calibri"/>
        <family val="2"/>
        <charset val="238"/>
        <scheme val="minor"/>
      </rPr>
      <t>LFHK-12-2025</t>
    </r>
    <r>
      <rPr>
        <sz val="11"/>
        <color theme="0" tint="-0.499984740745262"/>
        <rFont val="Calibri"/>
        <family val="2"/>
        <charset val="238"/>
        <scheme val="minor"/>
      </rPr>
      <t xml:space="preserve"> – příloha č. 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</si>
</sst>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 [$Kč-405]_-;\-* #,##0\ [$Kč-405]_-;_-* &quot;-&quot;\ [$Kč-405]_-;_-@_-"/>
    <numFmt numFmtId="165" formatCode="#,##0\ &quot;Kč&quot;"/>
    <numFmt numFmtId="166" formatCode="#,##0.00\ &quot;Kč&quot;"/>
  </numFmts>
  <fonts count="26" x14ac:knownFonts="1">
    <font>
      <sz val="11"/>
      <color theme="1"/>
      <name val="Calibri"/>
      <family val="2"/>
      <charset val="238"/>
      <scheme val="minor"/>
    </font>
    <font>
      <vertAlign val="superscript"/>
      <sz val="11"/>
      <color theme="1"/>
      <name val="Calibri"/>
      <family val="2"/>
      <charset val="238"/>
      <scheme val="minor"/>
    </font>
    <font>
      <b/>
      <sz val="11"/>
      <color theme="1"/>
      <name val="Calibri"/>
      <family val="2"/>
      <charset val="238"/>
      <scheme val="minor"/>
    </font>
    <font>
      <sz val="11"/>
      <name val="Calibri"/>
      <family val="2"/>
      <charset val="238"/>
      <scheme val="minor"/>
    </font>
    <font>
      <b/>
      <sz val="12"/>
      <color theme="1"/>
      <name val="Calibri"/>
      <family val="2"/>
      <charset val="238"/>
    </font>
    <font>
      <sz val="12"/>
      <color theme="1"/>
      <name val="Calibri"/>
      <family val="2"/>
      <charset val="238"/>
    </font>
    <font>
      <b/>
      <sz val="12"/>
      <color theme="1"/>
      <name val="Calibri"/>
      <family val="2"/>
      <charset val="238"/>
      <scheme val="minor"/>
    </font>
    <font>
      <sz val="8"/>
      <name val="Calibri"/>
      <family val="2"/>
      <charset val="238"/>
      <scheme val="minor"/>
    </font>
    <font>
      <u/>
      <sz val="11"/>
      <color theme="10"/>
      <name val="Calibri"/>
      <family val="2"/>
      <charset val="238"/>
      <scheme val="minor"/>
    </font>
    <font>
      <sz val="11"/>
      <color rgb="FF00B050"/>
      <name val="Calibri"/>
      <family val="2"/>
      <charset val="238"/>
      <scheme val="minor"/>
    </font>
    <font>
      <sz val="11"/>
      <color theme="0" tint="-0.499984740745262"/>
      <name val="Calibri"/>
      <family val="2"/>
      <charset val="238"/>
      <scheme val="minor"/>
    </font>
    <font>
      <b/>
      <sz val="11"/>
      <color theme="0" tint="-0.499984740745262"/>
      <name val="Calibri"/>
      <family val="2"/>
      <charset val="238"/>
      <scheme val="minor"/>
    </font>
    <font>
      <b/>
      <sz val="14"/>
      <name val="Calibri"/>
      <family val="2"/>
      <scheme val="minor"/>
    </font>
    <font>
      <sz val="11"/>
      <name val="Calibri"/>
      <family val="2"/>
      <scheme val="minor"/>
    </font>
    <font>
      <b/>
      <sz val="13"/>
      <name val="Calibri"/>
      <family val="2"/>
      <scheme val="minor"/>
    </font>
    <font>
      <b/>
      <i/>
      <sz val="11"/>
      <color theme="1"/>
      <name val="Calibri"/>
      <family val="2"/>
      <charset val="238"/>
      <scheme val="minor"/>
    </font>
    <font>
      <b/>
      <i/>
      <sz val="12"/>
      <color theme="1"/>
      <name val="Calibri"/>
      <family val="2"/>
      <charset val="238"/>
      <scheme val="minor"/>
    </font>
    <font>
      <sz val="11"/>
      <color theme="0" tint="-0.249977111117893"/>
      <name val="Calibri"/>
      <family val="2"/>
      <charset val="238"/>
      <scheme val="minor"/>
    </font>
    <font>
      <u/>
      <sz val="11"/>
      <color theme="0" tint="-0.249977111117893"/>
      <name val="Calibri"/>
      <family val="2"/>
      <charset val="238"/>
      <scheme val="minor"/>
    </font>
    <font>
      <vertAlign val="superscript"/>
      <sz val="11"/>
      <color theme="0" tint="-0.249977111117893"/>
      <name val="Calibri"/>
      <family val="2"/>
      <charset val="238"/>
      <scheme val="minor"/>
    </font>
    <font>
      <b/>
      <sz val="11"/>
      <color theme="0" tint="-0.249977111117893"/>
      <name val="Calibri"/>
      <family val="2"/>
      <charset val="238"/>
      <scheme val="minor"/>
    </font>
    <font>
      <b/>
      <sz val="12"/>
      <name val="Calibri"/>
      <family val="2"/>
      <charset val="238"/>
    </font>
    <font>
      <u/>
      <sz val="11"/>
      <name val="Calibri"/>
      <family val="2"/>
      <charset val="238"/>
      <scheme val="minor"/>
    </font>
    <font>
      <b/>
      <i/>
      <sz val="11"/>
      <name val="Calibri"/>
      <family val="2"/>
      <charset val="238"/>
      <scheme val="minor"/>
    </font>
    <font>
      <b/>
      <sz val="11"/>
      <name val="Calibri"/>
      <family val="2"/>
      <charset val="238"/>
      <scheme val="minor"/>
    </font>
    <font>
      <b/>
      <sz val="12"/>
      <color rgb="FFFF0000"/>
      <name val="Calibri"/>
      <family val="2"/>
      <charset val="238"/>
    </font>
  </fonts>
  <fills count="10">
    <fill>
      <patternFill patternType="none"/>
    </fill>
    <fill>
      <patternFill patternType="gray125"/>
    </fill>
    <fill>
      <patternFill patternType="solid">
        <fgColor rgb="FFF2F2F2"/>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99">
    <border>
      <left/>
      <right/>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medium">
        <color auto="1"/>
      </top>
      <bottom style="hair">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right style="medium">
        <color auto="1"/>
      </right>
      <top style="hair">
        <color auto="1"/>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thin">
        <color auto="1"/>
      </left>
      <right/>
      <top style="medium">
        <color auto="1"/>
      </top>
      <bottom style="hair">
        <color auto="1"/>
      </bottom>
      <diagonal/>
    </border>
    <border>
      <left style="thin">
        <color auto="1"/>
      </left>
      <right/>
      <top style="hair">
        <color auto="1"/>
      </top>
      <bottom style="hair">
        <color auto="1"/>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thin">
        <color auto="1"/>
      </left>
      <right style="medium">
        <color auto="1"/>
      </right>
      <top style="hair">
        <color auto="1"/>
      </top>
      <bottom/>
      <diagonal/>
    </border>
    <border>
      <left/>
      <right style="thin">
        <color auto="1"/>
      </right>
      <top style="hair">
        <color auto="1"/>
      </top>
      <bottom/>
      <diagonal/>
    </border>
    <border>
      <left style="medium">
        <color auto="1"/>
      </left>
      <right style="thin">
        <color auto="1"/>
      </right>
      <top/>
      <bottom style="hair">
        <color auto="1"/>
      </bottom>
      <diagonal/>
    </border>
    <border>
      <left/>
      <right style="thin">
        <color auto="1"/>
      </right>
      <top/>
      <bottom style="hair">
        <color auto="1"/>
      </bottom>
      <diagonal/>
    </border>
    <border>
      <left style="medium">
        <color auto="1"/>
      </left>
      <right style="thin">
        <color auto="1"/>
      </right>
      <top/>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top/>
      <bottom style="hair">
        <color auto="1"/>
      </bottom>
      <diagonal/>
    </border>
    <border>
      <left style="thin">
        <color auto="1"/>
      </left>
      <right style="thin">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medium">
        <color auto="1"/>
      </right>
      <top/>
      <bottom/>
      <diagonal/>
    </border>
    <border>
      <left style="thin">
        <color auto="1"/>
      </left>
      <right/>
      <top style="medium">
        <color indexed="64"/>
      </top>
      <bottom style="medium">
        <color indexed="64"/>
      </bottom>
      <diagonal/>
    </border>
    <border>
      <left style="thin">
        <color auto="1"/>
      </left>
      <right/>
      <top style="hair">
        <color auto="1"/>
      </top>
      <bottom/>
      <diagonal/>
    </border>
    <border>
      <left style="thin">
        <color auto="1"/>
      </left>
      <right/>
      <top style="thin">
        <color auto="1"/>
      </top>
      <bottom style="hair">
        <color auto="1"/>
      </bottom>
      <diagonal/>
    </border>
    <border>
      <left style="thin">
        <color auto="1"/>
      </left>
      <right/>
      <top/>
      <bottom style="medium">
        <color auto="1"/>
      </bottom>
      <diagonal/>
    </border>
    <border>
      <left/>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thin">
        <color auto="1"/>
      </left>
      <right/>
      <top style="hair">
        <color auto="1"/>
      </top>
      <bottom style="medium">
        <color auto="1"/>
      </bottom>
      <diagonal/>
    </border>
    <border>
      <left style="thin">
        <color auto="1"/>
      </left>
      <right/>
      <top style="hair">
        <color auto="1"/>
      </top>
      <bottom style="thin">
        <color auto="1"/>
      </bottom>
      <diagonal/>
    </border>
    <border>
      <left style="thin">
        <color auto="1"/>
      </left>
      <right/>
      <top/>
      <bottom/>
      <diagonal/>
    </border>
    <border>
      <left style="thin">
        <color indexed="64"/>
      </left>
      <right style="medium">
        <color auto="1"/>
      </right>
      <top style="medium">
        <color auto="1"/>
      </top>
      <bottom/>
      <diagonal/>
    </border>
    <border>
      <left style="thin">
        <color auto="1"/>
      </left>
      <right style="thin">
        <color auto="1"/>
      </right>
      <top style="medium">
        <color auto="1"/>
      </top>
      <bottom/>
      <diagonal/>
    </border>
    <border>
      <left style="medium">
        <color auto="1"/>
      </left>
      <right/>
      <top/>
      <bottom/>
      <diagonal/>
    </border>
    <border>
      <left style="medium">
        <color auto="1"/>
      </left>
      <right/>
      <top style="thin">
        <color auto="1"/>
      </top>
      <bottom/>
      <diagonal/>
    </border>
    <border>
      <left/>
      <right/>
      <top style="thin">
        <color auto="1"/>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medium">
        <color indexed="64"/>
      </bottom>
      <diagonal/>
    </border>
    <border>
      <left style="thin">
        <color rgb="FF000000"/>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auto="1"/>
      </bottom>
      <diagonal/>
    </border>
    <border>
      <left style="medium">
        <color indexed="64"/>
      </left>
      <right/>
      <top/>
      <bottom style="medium">
        <color indexed="64"/>
      </bottom>
      <diagonal/>
    </border>
    <border>
      <left style="thin">
        <color indexed="64"/>
      </left>
      <right style="medium">
        <color auto="1"/>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306">
    <xf numFmtId="0" fontId="0" fillId="0" borderId="0" xfId="0"/>
    <xf numFmtId="0" fontId="0" fillId="0" borderId="0" xfId="0" applyAlignment="1">
      <alignment horizontal="left"/>
    </xf>
    <xf numFmtId="0" fontId="0" fillId="0" borderId="7" xfId="0" applyBorder="1"/>
    <xf numFmtId="0" fontId="0" fillId="0" borderId="8" xfId="0" applyBorder="1"/>
    <xf numFmtId="0" fontId="5" fillId="0" borderId="0" xfId="0" applyFont="1"/>
    <xf numFmtId="0" fontId="2" fillId="0" borderId="18" xfId="0" applyFont="1" applyBorder="1" applyAlignment="1">
      <alignment horizontal="center"/>
    </xf>
    <xf numFmtId="0" fontId="0" fillId="0" borderId="0" xfId="0" applyAlignment="1">
      <alignment wrapText="1"/>
    </xf>
    <xf numFmtId="165" fontId="0" fillId="0" borderId="0" xfId="0" applyNumberFormat="1"/>
    <xf numFmtId="0" fontId="0" fillId="0" borderId="0" xfId="0" applyAlignment="1">
      <alignment vertical="top"/>
    </xf>
    <xf numFmtId="0" fontId="6" fillId="0" borderId="20"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xf>
    <xf numFmtId="165" fontId="0" fillId="0" borderId="0" xfId="0" applyNumberFormat="1" applyAlignment="1">
      <alignment vertical="top"/>
    </xf>
    <xf numFmtId="3" fontId="2" fillId="0" borderId="0" xfId="0" applyNumberFormat="1" applyFont="1"/>
    <xf numFmtId="0" fontId="0" fillId="0" borderId="25" xfId="0" applyBorder="1" applyAlignment="1">
      <alignment horizontal="center" vertical="top"/>
    </xf>
    <xf numFmtId="0" fontId="0" fillId="0" borderId="26" xfId="0" applyBorder="1" applyAlignment="1">
      <alignment horizontal="center" vertical="top"/>
    </xf>
    <xf numFmtId="0" fontId="0" fillId="0" borderId="26" xfId="0" applyBorder="1" applyAlignment="1">
      <alignment vertical="top"/>
    </xf>
    <xf numFmtId="0" fontId="0" fillId="0" borderId="27" xfId="0" applyBorder="1" applyAlignment="1">
      <alignment horizontal="center" vertical="top"/>
    </xf>
    <xf numFmtId="0" fontId="0" fillId="0" borderId="29" xfId="0" applyBorder="1" applyAlignment="1">
      <alignment horizontal="center" vertical="top"/>
    </xf>
    <xf numFmtId="0" fontId="0" fillId="0" borderId="30" xfId="0" applyBorder="1" applyAlignment="1">
      <alignment horizontal="center" vertical="top"/>
    </xf>
    <xf numFmtId="0" fontId="0" fillId="0" borderId="30" xfId="0" applyBorder="1" applyAlignment="1">
      <alignment vertical="top"/>
    </xf>
    <xf numFmtId="0" fontId="0" fillId="0" borderId="31" xfId="0" applyBorder="1" applyAlignment="1">
      <alignment horizontal="center" vertical="top"/>
    </xf>
    <xf numFmtId="0" fontId="3" fillId="0" borderId="31" xfId="0" applyFont="1" applyBorder="1" applyAlignment="1">
      <alignment horizontal="center" vertical="top"/>
    </xf>
    <xf numFmtId="0" fontId="0" fillId="0" borderId="33" xfId="0" applyBorder="1" applyAlignment="1">
      <alignment horizontal="center" vertical="top"/>
    </xf>
    <xf numFmtId="0" fontId="0" fillId="0" borderId="35" xfId="0" applyBorder="1" applyAlignment="1">
      <alignment horizontal="center" vertical="top"/>
    </xf>
    <xf numFmtId="0" fontId="0" fillId="0" borderId="27" xfId="0" applyBorder="1" applyAlignment="1">
      <alignment vertical="top"/>
    </xf>
    <xf numFmtId="0" fontId="0" fillId="0" borderId="31" xfId="0" applyBorder="1" applyAlignment="1">
      <alignment vertical="top"/>
    </xf>
    <xf numFmtId="0" fontId="0" fillId="0" borderId="37" xfId="0" applyBorder="1" applyAlignment="1">
      <alignment vertical="top"/>
    </xf>
    <xf numFmtId="0" fontId="0" fillId="0" borderId="37" xfId="0" applyBorder="1" applyAlignment="1">
      <alignment vertical="top" wrapText="1"/>
    </xf>
    <xf numFmtId="0" fontId="0" fillId="0" borderId="35" xfId="0" applyBorder="1" applyAlignment="1">
      <alignment vertical="top"/>
    </xf>
    <xf numFmtId="0" fontId="2" fillId="3" borderId="24" xfId="0" applyFont="1" applyFill="1" applyBorder="1" applyAlignment="1">
      <alignment horizontal="center" vertical="top"/>
    </xf>
    <xf numFmtId="0" fontId="2" fillId="3" borderId="18" xfId="0" applyFont="1" applyFill="1" applyBorder="1" applyAlignment="1">
      <alignment horizontal="center" vertical="top"/>
    </xf>
    <xf numFmtId="0" fontId="2" fillId="0" borderId="24" xfId="0" applyFont="1" applyBorder="1" applyAlignment="1">
      <alignment horizontal="center"/>
    </xf>
    <xf numFmtId="0" fontId="2" fillId="3" borderId="24" xfId="0" applyFont="1" applyFill="1" applyBorder="1" applyAlignment="1">
      <alignment horizontal="center"/>
    </xf>
    <xf numFmtId="0" fontId="2" fillId="3" borderId="18" xfId="0" applyFont="1" applyFill="1" applyBorder="1" applyAlignment="1">
      <alignment horizontal="center"/>
    </xf>
    <xf numFmtId="0" fontId="0" fillId="3" borderId="0" xfId="0" applyFill="1"/>
    <xf numFmtId="0" fontId="0" fillId="3" borderId="0" xfId="0" applyFill="1" applyAlignment="1">
      <alignment horizontal="center"/>
    </xf>
    <xf numFmtId="0" fontId="0" fillId="0" borderId="30" xfId="0" applyBorder="1" applyAlignment="1">
      <alignment vertical="top" wrapText="1"/>
    </xf>
    <xf numFmtId="0" fontId="5" fillId="3" borderId="9" xfId="0" applyFont="1" applyFill="1" applyBorder="1" applyAlignment="1">
      <alignment horizontal="left"/>
    </xf>
    <xf numFmtId="0" fontId="5" fillId="3" borderId="14" xfId="0" applyFont="1" applyFill="1" applyBorder="1" applyAlignment="1">
      <alignment horizontal="center"/>
    </xf>
    <xf numFmtId="0" fontId="5" fillId="3" borderId="15" xfId="0" applyFont="1" applyFill="1" applyBorder="1" applyAlignment="1">
      <alignment horizontal="left"/>
    </xf>
    <xf numFmtId="0" fontId="5" fillId="3" borderId="10" xfId="0" applyFont="1" applyFill="1" applyBorder="1" applyAlignment="1">
      <alignment horizontal="left"/>
    </xf>
    <xf numFmtId="0" fontId="5" fillId="3" borderId="16" xfId="0" applyFont="1" applyFill="1" applyBorder="1" applyAlignment="1">
      <alignment horizontal="center"/>
    </xf>
    <xf numFmtId="0" fontId="5" fillId="3" borderId="17" xfId="0" applyFont="1" applyFill="1" applyBorder="1" applyAlignment="1">
      <alignment horizontal="left"/>
    </xf>
    <xf numFmtId="0" fontId="0" fillId="0" borderId="31" xfId="0" applyBorder="1" applyAlignment="1">
      <alignment vertical="top" wrapText="1"/>
    </xf>
    <xf numFmtId="0" fontId="0" fillId="0" borderId="38" xfId="0" applyBorder="1" applyAlignment="1">
      <alignment horizontal="center" vertical="top"/>
    </xf>
    <xf numFmtId="0" fontId="0" fillId="0" borderId="39" xfId="0" applyBorder="1" applyAlignment="1">
      <alignment vertical="top"/>
    </xf>
    <xf numFmtId="0" fontId="0" fillId="0" borderId="39" xfId="0" applyBorder="1" applyAlignment="1">
      <alignment horizontal="center" vertical="top"/>
    </xf>
    <xf numFmtId="0" fontId="0" fillId="0" borderId="31" xfId="0" applyBorder="1" applyAlignment="1">
      <alignment horizontal="left" vertical="top"/>
    </xf>
    <xf numFmtId="0" fontId="3" fillId="0" borderId="30" xfId="0" applyFont="1" applyBorder="1" applyAlignment="1">
      <alignment horizontal="center" vertical="top"/>
    </xf>
    <xf numFmtId="0" fontId="0" fillId="3" borderId="0" xfId="0" applyFill="1" applyAlignment="1">
      <alignment wrapText="1"/>
    </xf>
    <xf numFmtId="0" fontId="8" fillId="0" borderId="0" xfId="1" applyAlignment="1">
      <alignment horizontal="center" vertical="top" wrapText="1"/>
    </xf>
    <xf numFmtId="0" fontId="0" fillId="0" borderId="29" xfId="0" applyBorder="1" applyAlignment="1">
      <alignment horizontal="center" vertical="top" wrapText="1"/>
    </xf>
    <xf numFmtId="0" fontId="0" fillId="0" borderId="31" xfId="0" applyBorder="1" applyAlignment="1">
      <alignment horizontal="center" vertical="top" wrapText="1"/>
    </xf>
    <xf numFmtId="0" fontId="9" fillId="0" borderId="0" xfId="0" applyFont="1" applyAlignment="1">
      <alignment vertical="top"/>
    </xf>
    <xf numFmtId="0" fontId="0" fillId="0" borderId="42" xfId="0" applyBorder="1" applyAlignment="1">
      <alignment vertical="top"/>
    </xf>
    <xf numFmtId="0" fontId="0" fillId="0" borderId="43" xfId="0" applyBorder="1" applyAlignment="1">
      <alignment vertical="top"/>
    </xf>
    <xf numFmtId="0" fontId="0" fillId="0" borderId="31" xfId="0" applyBorder="1" applyAlignment="1">
      <alignment wrapText="1"/>
    </xf>
    <xf numFmtId="0" fontId="0" fillId="0" borderId="31" xfId="0" applyBorder="1" applyAlignment="1">
      <alignment horizontal="center"/>
    </xf>
    <xf numFmtId="0" fontId="0" fillId="0" borderId="43" xfId="0" applyBorder="1"/>
    <xf numFmtId="0" fontId="0" fillId="0" borderId="44" xfId="0" applyBorder="1" applyAlignment="1">
      <alignment horizontal="center" vertical="top"/>
    </xf>
    <xf numFmtId="0" fontId="0" fillId="0" borderId="45" xfId="0" applyBorder="1" applyAlignment="1">
      <alignment horizontal="center" vertical="top"/>
    </xf>
    <xf numFmtId="0" fontId="0" fillId="0" borderId="45" xfId="0" applyBorder="1" applyAlignment="1">
      <alignment vertical="top" wrapText="1"/>
    </xf>
    <xf numFmtId="0" fontId="3" fillId="0" borderId="30" xfId="0" applyFont="1" applyBorder="1" applyAlignment="1">
      <alignment vertical="top"/>
    </xf>
    <xf numFmtId="0" fontId="0" fillId="0" borderId="31" xfId="0" applyBorder="1" applyAlignment="1">
      <alignment horizontal="left" vertical="top" wrapText="1"/>
    </xf>
    <xf numFmtId="0" fontId="0" fillId="0" borderId="48" xfId="0" applyBorder="1" applyAlignment="1">
      <alignment horizontal="center" vertical="top"/>
    </xf>
    <xf numFmtId="0" fontId="0" fillId="0" borderId="40" xfId="0" applyBorder="1" applyAlignment="1">
      <alignment horizontal="center" vertical="top"/>
    </xf>
    <xf numFmtId="0" fontId="0" fillId="0" borderId="51" xfId="0" applyBorder="1" applyAlignment="1">
      <alignment horizontal="center" vertical="top"/>
    </xf>
    <xf numFmtId="0" fontId="0" fillId="0" borderId="52" xfId="0" applyBorder="1" applyAlignment="1">
      <alignment horizontal="center" vertical="top"/>
    </xf>
    <xf numFmtId="0" fontId="0" fillId="0" borderId="45" xfId="0" applyBorder="1" applyAlignment="1">
      <alignment horizontal="center" vertical="top" wrapText="1"/>
    </xf>
    <xf numFmtId="0" fontId="0" fillId="0" borderId="43" xfId="0" applyBorder="1" applyAlignment="1">
      <alignment vertical="top" wrapText="1"/>
    </xf>
    <xf numFmtId="0" fontId="0" fillId="0" borderId="56" xfId="0" applyBorder="1" applyAlignment="1">
      <alignment vertical="top"/>
    </xf>
    <xf numFmtId="0" fontId="0" fillId="0" borderId="56" xfId="0" applyBorder="1" applyAlignment="1">
      <alignment horizontal="center" vertical="top"/>
    </xf>
    <xf numFmtId="0" fontId="0" fillId="0" borderId="40" xfId="0" applyBorder="1" applyAlignment="1">
      <alignment vertical="top"/>
    </xf>
    <xf numFmtId="0" fontId="0" fillId="0" borderId="53" xfId="0" applyBorder="1" applyAlignment="1">
      <alignment vertical="top" wrapText="1"/>
    </xf>
    <xf numFmtId="0" fontId="0" fillId="4" borderId="31" xfId="0" applyFill="1" applyBorder="1" applyAlignment="1">
      <alignment horizontal="center" vertical="top"/>
    </xf>
    <xf numFmtId="0" fontId="0" fillId="4" borderId="45" xfId="0" applyFill="1" applyBorder="1" applyAlignment="1">
      <alignment horizontal="center" vertical="top" wrapText="1"/>
    </xf>
    <xf numFmtId="0" fontId="3" fillId="4" borderId="31" xfId="0" applyFont="1" applyFill="1" applyBorder="1" applyAlignment="1">
      <alignment horizontal="center" vertical="top"/>
    </xf>
    <xf numFmtId="0" fontId="0" fillId="4" borderId="56" xfId="0" applyFill="1" applyBorder="1" applyAlignment="1">
      <alignment horizontal="center" vertical="top"/>
    </xf>
    <xf numFmtId="0" fontId="0" fillId="4" borderId="31" xfId="0" applyFill="1" applyBorder="1" applyAlignment="1">
      <alignment horizontal="center" vertical="top" wrapText="1"/>
    </xf>
    <xf numFmtId="0" fontId="0" fillId="4" borderId="40" xfId="0" applyFill="1" applyBorder="1" applyAlignment="1">
      <alignment horizontal="center" vertical="top"/>
    </xf>
    <xf numFmtId="0" fontId="0" fillId="4" borderId="45" xfId="0" applyFill="1" applyBorder="1" applyAlignment="1">
      <alignment horizontal="center" vertical="top"/>
    </xf>
    <xf numFmtId="0" fontId="0" fillId="4" borderId="31" xfId="0" applyFill="1" applyBorder="1" applyAlignment="1">
      <alignment horizontal="center"/>
    </xf>
    <xf numFmtId="0" fontId="0" fillId="4" borderId="39" xfId="0" applyFill="1" applyBorder="1" applyAlignment="1">
      <alignment horizontal="center" vertical="top"/>
    </xf>
    <xf numFmtId="0" fontId="0" fillId="4" borderId="27" xfId="0" applyFill="1" applyBorder="1" applyAlignment="1">
      <alignment horizontal="center" vertical="top"/>
    </xf>
    <xf numFmtId="0" fontId="0" fillId="4" borderId="35" xfId="0" applyFill="1" applyBorder="1" applyAlignment="1">
      <alignment horizontal="center" vertical="top"/>
    </xf>
    <xf numFmtId="0" fontId="12" fillId="3" borderId="0" xfId="0" applyFont="1" applyFill="1" applyAlignment="1" applyProtection="1">
      <alignment horizontal="center" vertical="center" wrapText="1"/>
      <protection locked="0"/>
    </xf>
    <xf numFmtId="0" fontId="12" fillId="3" borderId="0" xfId="0" applyFont="1" applyFill="1" applyAlignment="1" applyProtection="1">
      <alignment vertical="center" wrapText="1"/>
      <protection locked="0"/>
    </xf>
    <xf numFmtId="1" fontId="13" fillId="5" borderId="0" xfId="0" applyNumberFormat="1" applyFont="1" applyFill="1" applyAlignment="1" applyProtection="1">
      <alignment horizontal="left" vertical="center"/>
      <protection locked="0"/>
    </xf>
    <xf numFmtId="1" fontId="13" fillId="3" borderId="0" xfId="0" applyNumberFormat="1" applyFont="1" applyFill="1" applyAlignment="1" applyProtection="1">
      <alignment horizontal="left" vertical="center"/>
      <protection locked="0"/>
    </xf>
    <xf numFmtId="0" fontId="0" fillId="3" borderId="0" xfId="0" applyFill="1" applyAlignment="1">
      <alignment horizontal="right"/>
    </xf>
    <xf numFmtId="0" fontId="10" fillId="3" borderId="0" xfId="0" applyFont="1" applyFill="1" applyAlignment="1">
      <alignment horizontal="right"/>
    </xf>
    <xf numFmtId="166" fontId="6" fillId="3" borderId="21" xfId="0" applyNumberFormat="1" applyFont="1" applyFill="1" applyBorder="1" applyAlignment="1">
      <alignment horizontal="center" vertical="center" wrapText="1"/>
    </xf>
    <xf numFmtId="166" fontId="0" fillId="3" borderId="0" xfId="0" applyNumberFormat="1" applyFill="1"/>
    <xf numFmtId="166" fontId="5" fillId="3" borderId="15" xfId="0" applyNumberFormat="1" applyFont="1" applyFill="1" applyBorder="1" applyAlignment="1">
      <alignment horizontal="left"/>
    </xf>
    <xf numFmtId="166" fontId="5" fillId="3" borderId="17" xfId="0" applyNumberFormat="1" applyFont="1" applyFill="1" applyBorder="1" applyAlignment="1">
      <alignment horizontal="left"/>
    </xf>
    <xf numFmtId="166" fontId="0" fillId="0" borderId="0" xfId="0" applyNumberFormat="1"/>
    <xf numFmtId="0" fontId="0" fillId="0" borderId="60" xfId="0" applyBorder="1" applyAlignment="1">
      <alignment vertical="top" wrapText="1"/>
    </xf>
    <xf numFmtId="0" fontId="3" fillId="0" borderId="43" xfId="0" applyFont="1" applyBorder="1" applyAlignment="1">
      <alignment vertical="top" wrapText="1"/>
    </xf>
    <xf numFmtId="0" fontId="0" fillId="0" borderId="61" xfId="0" applyBorder="1" applyAlignment="1">
      <alignment vertical="top" wrapText="1"/>
    </xf>
    <xf numFmtId="0" fontId="17" fillId="0" borderId="29" xfId="0" applyFont="1" applyBorder="1" applyAlignment="1">
      <alignment horizontal="center" vertical="top"/>
    </xf>
    <xf numFmtId="0" fontId="17" fillId="0" borderId="0" xfId="0" applyFont="1" applyAlignment="1">
      <alignment vertical="top"/>
    </xf>
    <xf numFmtId="0" fontId="17" fillId="0" borderId="50" xfId="0" applyFont="1" applyBorder="1" applyAlignment="1">
      <alignment horizontal="center" vertical="top"/>
    </xf>
    <xf numFmtId="0" fontId="17" fillId="0" borderId="54" xfId="0" applyFont="1" applyBorder="1" applyAlignment="1">
      <alignment horizontal="center" vertical="top"/>
    </xf>
    <xf numFmtId="0" fontId="17" fillId="0" borderId="54" xfId="0" applyFont="1" applyBorder="1" applyAlignment="1">
      <alignment vertical="top"/>
    </xf>
    <xf numFmtId="166" fontId="17" fillId="0" borderId="54" xfId="0" applyNumberFormat="1" applyFont="1" applyBorder="1" applyAlignment="1">
      <alignment vertical="top"/>
    </xf>
    <xf numFmtId="0" fontId="17" fillId="0" borderId="62" xfId="0" applyFont="1" applyBorder="1" applyAlignment="1">
      <alignment vertical="top" wrapText="1"/>
    </xf>
    <xf numFmtId="0" fontId="2" fillId="3" borderId="0" xfId="0" applyFont="1" applyFill="1" applyBorder="1" applyAlignment="1">
      <alignment vertical="center"/>
    </xf>
    <xf numFmtId="0" fontId="0" fillId="3" borderId="0" xfId="0" applyFill="1" applyBorder="1" applyAlignment="1">
      <alignment vertical="center"/>
    </xf>
    <xf numFmtId="0" fontId="6" fillId="3" borderId="22" xfId="0" applyFont="1" applyFill="1" applyBorder="1" applyAlignment="1" applyProtection="1">
      <alignment horizontal="center" vertical="center" wrapText="1"/>
      <protection locked="0"/>
    </xf>
    <xf numFmtId="0" fontId="17" fillId="0" borderId="30" xfId="0" applyFont="1" applyBorder="1" applyAlignment="1">
      <alignment horizontal="center" vertical="top"/>
    </xf>
    <xf numFmtId="0" fontId="17" fillId="0" borderId="30" xfId="0" applyFont="1" applyBorder="1" applyAlignment="1">
      <alignment vertical="top"/>
    </xf>
    <xf numFmtId="0" fontId="17" fillId="0" borderId="31" xfId="0" applyFont="1" applyBorder="1" applyAlignment="1">
      <alignment horizontal="center" vertical="top"/>
    </xf>
    <xf numFmtId="165" fontId="17" fillId="0" borderId="31" xfId="0" applyNumberFormat="1" applyFont="1" applyBorder="1" applyAlignment="1">
      <alignment vertical="top"/>
    </xf>
    <xf numFmtId="0" fontId="17" fillId="0" borderId="32" xfId="0" applyFont="1" applyBorder="1" applyAlignment="1">
      <alignment vertical="top" wrapText="1"/>
    </xf>
    <xf numFmtId="165" fontId="17" fillId="0" borderId="0" xfId="0" applyNumberFormat="1" applyFont="1" applyAlignment="1">
      <alignment vertical="top"/>
    </xf>
    <xf numFmtId="0" fontId="17" fillId="0" borderId="30" xfId="0" applyFont="1" applyBorder="1" applyAlignment="1">
      <alignment horizontal="center" vertical="top" wrapText="1"/>
    </xf>
    <xf numFmtId="0" fontId="17" fillId="0" borderId="31" xfId="0" applyFont="1" applyBorder="1" applyAlignment="1">
      <alignment vertical="top" wrapText="1"/>
    </xf>
    <xf numFmtId="0" fontId="17" fillId="0" borderId="31" xfId="0" applyFont="1" applyBorder="1" applyAlignment="1">
      <alignment horizontal="center" vertical="top" wrapText="1"/>
    </xf>
    <xf numFmtId="165" fontId="17" fillId="0" borderId="31" xfId="0" applyNumberFormat="1" applyFont="1" applyBorder="1" applyAlignment="1">
      <alignment vertical="top" wrapText="1"/>
    </xf>
    <xf numFmtId="0" fontId="17" fillId="0" borderId="37" xfId="0" applyFont="1" applyBorder="1" applyAlignment="1">
      <alignment vertical="top" wrapText="1"/>
    </xf>
    <xf numFmtId="0" fontId="17" fillId="0" borderId="31" xfId="0" applyFont="1" applyBorder="1" applyAlignment="1">
      <alignment vertical="top"/>
    </xf>
    <xf numFmtId="0" fontId="17" fillId="0" borderId="31" xfId="0" applyFont="1" applyBorder="1" applyAlignment="1">
      <alignment horizontal="left" vertical="top" wrapText="1"/>
    </xf>
    <xf numFmtId="0" fontId="17" fillId="0" borderId="34" xfId="0" applyFont="1" applyBorder="1" applyAlignment="1">
      <alignment horizontal="center" vertical="top"/>
    </xf>
    <xf numFmtId="0" fontId="17" fillId="0" borderId="34" xfId="0" applyFont="1" applyBorder="1" applyAlignment="1">
      <alignment vertical="top" wrapText="1"/>
    </xf>
    <xf numFmtId="0" fontId="17" fillId="0" borderId="35" xfId="0" applyFont="1" applyBorder="1" applyAlignment="1">
      <alignment horizontal="center" vertical="top"/>
    </xf>
    <xf numFmtId="165" fontId="17" fillId="0" borderId="35" xfId="0" applyNumberFormat="1" applyFont="1" applyBorder="1" applyAlignment="1">
      <alignment vertical="top"/>
    </xf>
    <xf numFmtId="0" fontId="17" fillId="0" borderId="36" xfId="0" applyFont="1" applyBorder="1" applyAlignment="1">
      <alignment vertical="top" wrapText="1"/>
    </xf>
    <xf numFmtId="0" fontId="17" fillId="0" borderId="25" xfId="0" applyFont="1" applyBorder="1" applyAlignment="1">
      <alignment horizontal="center" vertical="top"/>
    </xf>
    <xf numFmtId="0" fontId="17" fillId="0" borderId="26" xfId="0" applyFont="1" applyBorder="1" applyAlignment="1">
      <alignment horizontal="center" vertical="top"/>
    </xf>
    <xf numFmtId="0" fontId="17" fillId="0" borderId="26" xfId="0" applyFont="1" applyBorder="1" applyAlignment="1">
      <alignment vertical="top" wrapText="1"/>
    </xf>
    <xf numFmtId="0" fontId="17" fillId="0" borderId="27" xfId="0" applyFont="1" applyBorder="1" applyAlignment="1">
      <alignment horizontal="center" vertical="top"/>
    </xf>
    <xf numFmtId="165" fontId="17" fillId="0" borderId="27" xfId="0" applyNumberFormat="1" applyFont="1" applyBorder="1" applyAlignment="1">
      <alignment vertical="top"/>
    </xf>
    <xf numFmtId="0" fontId="17" fillId="0" borderId="28" xfId="0" applyFont="1" applyBorder="1" applyAlignment="1">
      <alignment vertical="top"/>
    </xf>
    <xf numFmtId="0" fontId="17" fillId="0" borderId="32" xfId="0" applyFont="1" applyBorder="1" applyAlignment="1">
      <alignment vertical="top"/>
    </xf>
    <xf numFmtId="0" fontId="17" fillId="0" borderId="36" xfId="0" applyFont="1" applyBorder="1" applyAlignment="1">
      <alignment vertical="top"/>
    </xf>
    <xf numFmtId="0" fontId="17" fillId="0" borderId="33" xfId="0" applyFont="1" applyBorder="1" applyAlignment="1">
      <alignment horizontal="center" vertical="top"/>
    </xf>
    <xf numFmtId="0" fontId="2" fillId="3" borderId="0" xfId="0" applyFont="1" applyFill="1" applyBorder="1" applyAlignment="1">
      <alignment horizontal="left" vertical="center"/>
    </xf>
    <xf numFmtId="166" fontId="2" fillId="3" borderId="0" xfId="0" applyNumberFormat="1" applyFont="1" applyFill="1" applyBorder="1" applyAlignment="1">
      <alignment vertical="center"/>
    </xf>
    <xf numFmtId="0" fontId="17" fillId="0" borderId="45" xfId="0" applyFont="1" applyBorder="1" applyAlignment="1">
      <alignment vertical="top"/>
    </xf>
    <xf numFmtId="0" fontId="17" fillId="0" borderId="45" xfId="0" applyFont="1" applyBorder="1" applyAlignment="1">
      <alignment horizontal="left" vertical="top" wrapText="1"/>
    </xf>
    <xf numFmtId="0" fontId="17" fillId="0" borderId="45" xfId="0" applyFont="1" applyBorder="1" applyAlignment="1">
      <alignment horizontal="center" vertical="top"/>
    </xf>
    <xf numFmtId="165" fontId="17" fillId="0" borderId="45" xfId="0" applyNumberFormat="1" applyFont="1" applyBorder="1" applyAlignment="1">
      <alignment vertical="top"/>
    </xf>
    <xf numFmtId="0" fontId="17" fillId="0" borderId="46" xfId="0" applyFont="1" applyBorder="1" applyAlignment="1">
      <alignment vertical="top" wrapText="1"/>
    </xf>
    <xf numFmtId="0" fontId="18" fillId="0" borderId="0" xfId="1" applyFont="1" applyAlignment="1">
      <alignment horizontal="center" vertical="top" wrapText="1"/>
    </xf>
    <xf numFmtId="0" fontId="17" fillId="0" borderId="57" xfId="0" applyFont="1" applyBorder="1" applyAlignment="1">
      <alignment horizontal="center" vertical="top"/>
    </xf>
    <xf numFmtId="0" fontId="17" fillId="0" borderId="57" xfId="0" applyFont="1" applyBorder="1" applyAlignment="1">
      <alignment vertical="top" wrapText="1"/>
    </xf>
    <xf numFmtId="165" fontId="17" fillId="0" borderId="57" xfId="0" applyNumberFormat="1" applyFont="1" applyBorder="1" applyAlignment="1">
      <alignment vertical="top"/>
    </xf>
    <xf numFmtId="0" fontId="17" fillId="0" borderId="58" xfId="0" applyFont="1" applyBorder="1" applyAlignment="1">
      <alignment vertical="top" wrapText="1"/>
    </xf>
    <xf numFmtId="0" fontId="17" fillId="0" borderId="49" xfId="0" applyFont="1" applyBorder="1" applyAlignment="1">
      <alignment horizontal="center" vertical="top"/>
    </xf>
    <xf numFmtId="0" fontId="17" fillId="0" borderId="49" xfId="0" applyFont="1" applyBorder="1" applyAlignment="1">
      <alignment vertical="top"/>
    </xf>
    <xf numFmtId="0" fontId="17" fillId="0" borderId="40" xfId="0" applyFont="1" applyBorder="1" applyAlignment="1">
      <alignment horizontal="center" vertical="top"/>
    </xf>
    <xf numFmtId="165" fontId="17" fillId="0" borderId="40" xfId="0" applyNumberFormat="1" applyFont="1" applyBorder="1" applyAlignment="1">
      <alignment vertical="top"/>
    </xf>
    <xf numFmtId="0" fontId="17" fillId="0" borderId="41" xfId="0" applyFont="1" applyBorder="1" applyAlignment="1">
      <alignment vertical="top" wrapText="1"/>
    </xf>
    <xf numFmtId="0" fontId="17" fillId="0" borderId="0" xfId="0" applyFont="1"/>
    <xf numFmtId="0" fontId="17" fillId="0" borderId="43" xfId="0" applyFont="1" applyBorder="1" applyAlignment="1">
      <alignment vertical="top"/>
    </xf>
    <xf numFmtId="0" fontId="17" fillId="0" borderId="34" xfId="0" applyFont="1" applyBorder="1" applyAlignment="1">
      <alignment vertical="top"/>
    </xf>
    <xf numFmtId="0" fontId="17" fillId="0" borderId="29" xfId="0" applyFont="1" applyBorder="1" applyAlignment="1">
      <alignment horizontal="center" vertical="top" wrapText="1"/>
    </xf>
    <xf numFmtId="0" fontId="17" fillId="0" borderId="45" xfId="0" applyFont="1" applyBorder="1" applyAlignment="1">
      <alignment vertical="top" wrapText="1"/>
    </xf>
    <xf numFmtId="0" fontId="17" fillId="0" borderId="43" xfId="0" applyFont="1" applyBorder="1" applyAlignment="1">
      <alignment vertical="top" wrapText="1"/>
    </xf>
    <xf numFmtId="0" fontId="17" fillId="0" borderId="40" xfId="0" applyFont="1" applyBorder="1" applyAlignment="1">
      <alignment vertical="top"/>
    </xf>
    <xf numFmtId="0" fontId="17" fillId="0" borderId="40" xfId="0" applyFont="1" applyBorder="1" applyAlignment="1">
      <alignment horizontal="left" vertical="top" wrapText="1"/>
    </xf>
    <xf numFmtId="0" fontId="17" fillId="0" borderId="30" xfId="0" applyFont="1" applyBorder="1" applyAlignment="1">
      <alignment vertical="top" wrapText="1"/>
    </xf>
    <xf numFmtId="0" fontId="2" fillId="3" borderId="65" xfId="0" applyFont="1" applyFill="1" applyBorder="1" applyAlignment="1">
      <alignment horizontal="center" vertical="top"/>
    </xf>
    <xf numFmtId="0" fontId="2" fillId="3" borderId="63" xfId="0" applyFont="1" applyFill="1" applyBorder="1" applyAlignment="1">
      <alignment horizontal="center" vertical="top"/>
    </xf>
    <xf numFmtId="0" fontId="17" fillId="0" borderId="33" xfId="0" applyFont="1" applyBorder="1" applyAlignment="1">
      <alignment horizontal="center" vertical="top" wrapText="1"/>
    </xf>
    <xf numFmtId="165" fontId="17" fillId="0" borderId="54" xfId="0" applyNumberFormat="1" applyFont="1" applyBorder="1" applyAlignment="1">
      <alignment vertical="top"/>
    </xf>
    <xf numFmtId="0" fontId="17" fillId="0" borderId="66" xfId="0" applyFont="1" applyBorder="1" applyAlignment="1">
      <alignment vertical="top"/>
    </xf>
    <xf numFmtId="0" fontId="0" fillId="0" borderId="67" xfId="0" applyBorder="1" applyAlignment="1">
      <alignment vertical="top"/>
    </xf>
    <xf numFmtId="0" fontId="0" fillId="0" borderId="42" xfId="0" applyBorder="1" applyAlignment="1">
      <alignment vertical="top" wrapText="1"/>
    </xf>
    <xf numFmtId="0" fontId="17" fillId="0" borderId="60" xfId="0" applyFont="1" applyBorder="1" applyAlignment="1">
      <alignment vertical="top" wrapText="1"/>
    </xf>
    <xf numFmtId="0" fontId="17" fillId="0" borderId="53" xfId="0" applyFont="1" applyBorder="1" applyAlignment="1">
      <alignment vertical="top" wrapText="1"/>
    </xf>
    <xf numFmtId="0" fontId="17" fillId="0" borderId="68" xfId="0" applyFont="1" applyBorder="1" applyAlignment="1">
      <alignment vertical="top" wrapText="1"/>
    </xf>
    <xf numFmtId="0" fontId="17" fillId="0" borderId="43" xfId="0" applyFont="1" applyBorder="1" applyAlignment="1">
      <alignment horizontal="left" vertical="top" wrapText="1"/>
    </xf>
    <xf numFmtId="0" fontId="6" fillId="0" borderId="59" xfId="0" applyFont="1" applyBorder="1" applyAlignment="1">
      <alignment horizontal="center" vertical="center" wrapText="1"/>
    </xf>
    <xf numFmtId="0" fontId="17" fillId="0" borderId="69" xfId="0" applyFont="1" applyBorder="1" applyAlignment="1">
      <alignment vertical="top" wrapText="1"/>
    </xf>
    <xf numFmtId="0" fontId="17" fillId="0" borderId="41" xfId="0" applyFont="1" applyBorder="1" applyAlignment="1">
      <alignment vertical="top"/>
    </xf>
    <xf numFmtId="0" fontId="17" fillId="0" borderId="48" xfId="0" applyFont="1" applyBorder="1" applyAlignment="1">
      <alignment horizontal="center" vertical="top"/>
    </xf>
    <xf numFmtId="0" fontId="17" fillId="0" borderId="35" xfId="0" applyFont="1" applyBorder="1" applyAlignment="1">
      <alignment vertical="top" wrapText="1"/>
    </xf>
    <xf numFmtId="0" fontId="0" fillId="0" borderId="43" xfId="0" applyBorder="1" applyAlignment="1">
      <alignment wrapText="1"/>
    </xf>
    <xf numFmtId="0" fontId="17" fillId="0" borderId="66" xfId="0" applyFont="1" applyBorder="1" applyAlignment="1">
      <alignment vertical="top" wrapText="1"/>
    </xf>
    <xf numFmtId="0" fontId="0" fillId="0" borderId="27" xfId="0" applyBorder="1" applyAlignment="1">
      <alignment wrapText="1"/>
    </xf>
    <xf numFmtId="0" fontId="0" fillId="4" borderId="27" xfId="0" applyFill="1" applyBorder="1" applyAlignment="1">
      <alignment horizontal="center"/>
    </xf>
    <xf numFmtId="0" fontId="0" fillId="0" borderId="27" xfId="0" applyBorder="1" applyAlignment="1">
      <alignment horizontal="center"/>
    </xf>
    <xf numFmtId="0" fontId="0" fillId="0" borderId="42" xfId="0" applyBorder="1" applyAlignment="1">
      <alignment wrapText="1"/>
    </xf>
    <xf numFmtId="0" fontId="0" fillId="0" borderId="66" xfId="0" applyBorder="1" applyAlignment="1">
      <alignment vertical="top"/>
    </xf>
    <xf numFmtId="0" fontId="2" fillId="3" borderId="71" xfId="0" applyFont="1" applyFill="1" applyBorder="1" applyAlignment="1">
      <alignment horizontal="center" vertical="top"/>
    </xf>
    <xf numFmtId="0" fontId="2" fillId="3" borderId="0" xfId="0" applyFont="1" applyFill="1" applyBorder="1" applyAlignment="1">
      <alignment horizontal="center" vertical="top"/>
    </xf>
    <xf numFmtId="0" fontId="0" fillId="0" borderId="27" xfId="0" applyBorder="1" applyAlignment="1">
      <alignment vertical="top" wrapText="1"/>
    </xf>
    <xf numFmtId="0" fontId="17" fillId="0" borderId="44" xfId="0" applyFont="1" applyBorder="1" applyAlignment="1">
      <alignment horizontal="center" vertical="top"/>
    </xf>
    <xf numFmtId="0" fontId="17" fillId="0" borderId="47" xfId="0" applyFont="1" applyBorder="1" applyAlignment="1">
      <alignment horizontal="center" vertical="top"/>
    </xf>
    <xf numFmtId="0" fontId="17" fillId="0" borderId="47" xfId="0" applyFont="1" applyBorder="1" applyAlignment="1">
      <alignment vertical="top" wrapText="1"/>
    </xf>
    <xf numFmtId="0" fontId="17" fillId="0" borderId="46" xfId="0" applyFont="1" applyBorder="1" applyAlignment="1">
      <alignment vertical="top"/>
    </xf>
    <xf numFmtId="0" fontId="17" fillId="0" borderId="35" xfId="0" applyFont="1" applyBorder="1" applyAlignment="1">
      <alignment vertical="top"/>
    </xf>
    <xf numFmtId="0" fontId="0" fillId="0" borderId="42" xfId="0" applyBorder="1"/>
    <xf numFmtId="0" fontId="2" fillId="3" borderId="72" xfId="0" applyFont="1" applyFill="1" applyBorder="1" applyAlignment="1">
      <alignment horizontal="center"/>
    </xf>
    <xf numFmtId="0" fontId="2" fillId="3" borderId="73" xfId="0" applyFont="1" applyFill="1" applyBorder="1" applyAlignment="1">
      <alignment horizontal="center"/>
    </xf>
    <xf numFmtId="0" fontId="17" fillId="0" borderId="26" xfId="0" applyFont="1" applyBorder="1" applyAlignment="1">
      <alignment vertical="top"/>
    </xf>
    <xf numFmtId="0" fontId="17" fillId="0" borderId="42" xfId="0" applyFont="1" applyBorder="1" applyAlignment="1">
      <alignment vertical="top" wrapText="1"/>
    </xf>
    <xf numFmtId="0" fontId="2" fillId="0" borderId="59"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2" fillId="0" borderId="71" xfId="0" applyFont="1" applyBorder="1" applyAlignment="1">
      <alignment horizontal="center" vertical="top"/>
    </xf>
    <xf numFmtId="0" fontId="0" fillId="0" borderId="23" xfId="0" applyBorder="1" applyAlignment="1">
      <alignment vertical="top"/>
    </xf>
    <xf numFmtId="166" fontId="17" fillId="0" borderId="54" xfId="0" applyNumberFormat="1" applyFont="1" applyBorder="1" applyAlignment="1">
      <alignment horizontal="center" vertical="top"/>
    </xf>
    <xf numFmtId="166" fontId="17" fillId="0" borderId="31" xfId="0" applyNumberFormat="1" applyFont="1" applyBorder="1" applyAlignment="1">
      <alignment horizontal="center" vertical="top"/>
    </xf>
    <xf numFmtId="166" fontId="17" fillId="0" borderId="31" xfId="0" applyNumberFormat="1" applyFont="1" applyBorder="1" applyAlignment="1">
      <alignment horizontal="center" vertical="top" wrapText="1"/>
    </xf>
    <xf numFmtId="166" fontId="17" fillId="0" borderId="35" xfId="0" applyNumberFormat="1" applyFont="1" applyBorder="1" applyAlignment="1">
      <alignment horizontal="center" vertical="top"/>
    </xf>
    <xf numFmtId="166" fontId="17" fillId="0" borderId="27" xfId="0" applyNumberFormat="1" applyFont="1" applyBorder="1" applyAlignment="1">
      <alignment horizontal="center" vertical="top"/>
    </xf>
    <xf numFmtId="166" fontId="2" fillId="3" borderId="0" xfId="0" applyNumberFormat="1" applyFont="1" applyFill="1" applyBorder="1" applyAlignment="1">
      <alignment horizontal="left" vertical="center"/>
    </xf>
    <xf numFmtId="166" fontId="0" fillId="3" borderId="0" xfId="0" applyNumberFormat="1" applyFill="1" applyAlignment="1">
      <alignment horizontal="center"/>
    </xf>
    <xf numFmtId="166" fontId="0" fillId="0" borderId="0" xfId="0" applyNumberFormat="1" applyAlignment="1">
      <alignment horizontal="center"/>
    </xf>
    <xf numFmtId="166" fontId="17" fillId="0" borderId="45" xfId="0" applyNumberFormat="1" applyFont="1" applyBorder="1" applyAlignment="1">
      <alignment horizontal="center" vertical="top"/>
    </xf>
    <xf numFmtId="166" fontId="17" fillId="0" borderId="57" xfId="0" applyNumberFormat="1" applyFont="1" applyBorder="1" applyAlignment="1">
      <alignment horizontal="center" vertical="top"/>
    </xf>
    <xf numFmtId="166" fontId="17" fillId="0" borderId="40" xfId="0" applyNumberFormat="1" applyFont="1" applyBorder="1" applyAlignment="1">
      <alignment horizontal="center" vertical="top"/>
    </xf>
    <xf numFmtId="166" fontId="2" fillId="0" borderId="18" xfId="0" applyNumberFormat="1" applyFont="1" applyBorder="1" applyAlignment="1">
      <alignment horizontal="left" vertical="top"/>
    </xf>
    <xf numFmtId="0" fontId="2" fillId="2" borderId="74" xfId="0" applyFont="1" applyFill="1" applyBorder="1" applyAlignment="1">
      <alignment vertical="center"/>
    </xf>
    <xf numFmtId="0" fontId="2" fillId="2" borderId="75" xfId="0" applyFont="1" applyFill="1" applyBorder="1" applyAlignment="1">
      <alignment vertical="center"/>
    </xf>
    <xf numFmtId="49" fontId="4" fillId="0" borderId="77" xfId="0" applyNumberFormat="1" applyFont="1" applyBorder="1"/>
    <xf numFmtId="49" fontId="4" fillId="0" borderId="80" xfId="0" applyNumberFormat="1" applyFont="1" applyBorder="1"/>
    <xf numFmtId="49" fontId="4" fillId="0" borderId="82" xfId="0" applyNumberFormat="1" applyFont="1" applyBorder="1"/>
    <xf numFmtId="165" fontId="2" fillId="3" borderId="0" xfId="0" applyNumberFormat="1" applyFont="1" applyFill="1" applyBorder="1"/>
    <xf numFmtId="0" fontId="0" fillId="0" borderId="87" xfId="0" applyBorder="1"/>
    <xf numFmtId="0" fontId="0" fillId="0" borderId="89" xfId="0" applyBorder="1"/>
    <xf numFmtId="0" fontId="0" fillId="0" borderId="91" xfId="0" applyBorder="1"/>
    <xf numFmtId="0" fontId="0" fillId="0" borderId="92" xfId="0" applyBorder="1"/>
    <xf numFmtId="0" fontId="2" fillId="2" borderId="85" xfId="0" applyFont="1" applyFill="1" applyBorder="1" applyAlignment="1">
      <alignment vertical="center"/>
    </xf>
    <xf numFmtId="0" fontId="2" fillId="2" borderId="86" xfId="0" applyFont="1" applyFill="1" applyBorder="1" applyAlignment="1">
      <alignment vertical="center"/>
    </xf>
    <xf numFmtId="166" fontId="2" fillId="8" borderId="22" xfId="0" applyNumberFormat="1" applyFont="1" applyFill="1" applyBorder="1" applyAlignment="1">
      <alignment horizontal="center" vertical="center" wrapText="1"/>
    </xf>
    <xf numFmtId="0" fontId="17" fillId="0" borderId="96" xfId="0" applyFont="1" applyBorder="1" applyAlignment="1">
      <alignment vertical="top" wrapText="1"/>
    </xf>
    <xf numFmtId="0" fontId="17" fillId="0" borderId="42" xfId="0" applyFont="1" applyBorder="1" applyAlignment="1">
      <alignment vertical="top"/>
    </xf>
    <xf numFmtId="0" fontId="6" fillId="9" borderId="11" xfId="0" applyFont="1" applyFill="1" applyBorder="1" applyAlignment="1">
      <alignment horizontal="left"/>
    </xf>
    <xf numFmtId="0" fontId="0" fillId="9" borderId="12" xfId="0" applyFill="1" applyBorder="1" applyAlignment="1">
      <alignment horizontal="center"/>
    </xf>
    <xf numFmtId="166" fontId="0" fillId="9" borderId="13" xfId="0" applyNumberFormat="1" applyFill="1" applyBorder="1" applyAlignment="1">
      <alignment horizontal="left"/>
    </xf>
    <xf numFmtId="0" fontId="2" fillId="9" borderId="12" xfId="0" applyFont="1" applyFill="1" applyBorder="1" applyAlignment="1">
      <alignment horizontal="center"/>
    </xf>
    <xf numFmtId="0" fontId="2" fillId="9" borderId="13" xfId="0" applyFont="1" applyFill="1" applyBorder="1" applyAlignment="1">
      <alignment horizontal="left"/>
    </xf>
    <xf numFmtId="0" fontId="0" fillId="9" borderId="13" xfId="0" applyFill="1" applyBorder="1" applyAlignment="1">
      <alignment horizontal="left"/>
    </xf>
    <xf numFmtId="166" fontId="17" fillId="0" borderId="31" xfId="0" applyNumberFormat="1" applyFont="1" applyBorder="1" applyAlignment="1">
      <alignment vertical="top"/>
    </xf>
    <xf numFmtId="0" fontId="0" fillId="0" borderId="0" xfId="0" applyBorder="1"/>
    <xf numFmtId="165" fontId="2" fillId="4" borderId="97" xfId="0" applyNumberFormat="1" applyFont="1" applyFill="1" applyBorder="1" applyAlignment="1">
      <alignment horizontal="center" vertical="center"/>
    </xf>
    <xf numFmtId="164" fontId="0" fillId="6" borderId="88" xfId="0" applyNumberFormat="1" applyFill="1" applyBorder="1" applyProtection="1">
      <protection locked="0"/>
    </xf>
    <xf numFmtId="164" fontId="0" fillId="6" borderId="90" xfId="0" applyNumberFormat="1" applyFill="1" applyBorder="1" applyProtection="1">
      <protection locked="0"/>
    </xf>
    <xf numFmtId="164" fontId="0" fillId="6" borderId="93" xfId="0" applyNumberFormat="1" applyFill="1" applyBorder="1" applyProtection="1">
      <protection locked="0"/>
    </xf>
    <xf numFmtId="165" fontId="2" fillId="6" borderId="76" xfId="0" applyNumberFormat="1" applyFont="1" applyFill="1" applyBorder="1" applyAlignment="1" applyProtection="1">
      <alignment vertical="center"/>
      <protection locked="0"/>
    </xf>
    <xf numFmtId="166" fontId="0" fillId="7" borderId="31" xfId="0" applyNumberFormat="1" applyFill="1" applyBorder="1" applyAlignment="1" applyProtection="1">
      <alignment horizontal="center" vertical="top"/>
      <protection locked="0"/>
    </xf>
    <xf numFmtId="166" fontId="0" fillId="6" borderId="31" xfId="0" applyNumberFormat="1" applyFill="1" applyBorder="1" applyAlignment="1" applyProtection="1">
      <alignment vertical="top"/>
      <protection locked="0"/>
    </xf>
    <xf numFmtId="166" fontId="0" fillId="6" borderId="45" xfId="0" applyNumberFormat="1" applyFill="1" applyBorder="1" applyAlignment="1" applyProtection="1">
      <alignment vertical="top" wrapText="1"/>
      <protection locked="0"/>
    </xf>
    <xf numFmtId="166" fontId="3" fillId="6" borderId="31" xfId="0" applyNumberFormat="1" applyFont="1" applyFill="1" applyBorder="1" applyAlignment="1" applyProtection="1">
      <alignment vertical="top"/>
      <protection locked="0"/>
    </xf>
    <xf numFmtId="166" fontId="0" fillId="6" borderId="56" xfId="0" applyNumberFormat="1" applyFill="1" applyBorder="1" applyAlignment="1" applyProtection="1">
      <alignment vertical="top"/>
      <protection locked="0"/>
    </xf>
    <xf numFmtId="166" fontId="0" fillId="6" borderId="31" xfId="0" applyNumberFormat="1" applyFill="1" applyBorder="1" applyAlignment="1" applyProtection="1">
      <alignment vertical="top" wrapText="1"/>
      <protection locked="0"/>
    </xf>
    <xf numFmtId="166" fontId="0" fillId="6" borderId="40" xfId="0" applyNumberFormat="1" applyFill="1" applyBorder="1" applyAlignment="1" applyProtection="1">
      <alignment vertical="top"/>
      <protection locked="0"/>
    </xf>
    <xf numFmtId="166" fontId="0" fillId="6" borderId="45" xfId="0" applyNumberFormat="1" applyFill="1" applyBorder="1" applyAlignment="1" applyProtection="1">
      <alignment vertical="top"/>
      <protection locked="0"/>
    </xf>
    <xf numFmtId="166" fontId="0" fillId="7" borderId="45" xfId="0" applyNumberFormat="1" applyFill="1" applyBorder="1" applyAlignment="1" applyProtection="1">
      <alignment horizontal="center" vertical="top"/>
      <protection locked="0"/>
    </xf>
    <xf numFmtId="166" fontId="0" fillId="6" borderId="31" xfId="0" applyNumberFormat="1" applyFill="1" applyBorder="1" applyProtection="1">
      <protection locked="0"/>
    </xf>
    <xf numFmtId="166" fontId="0" fillId="6" borderId="39" xfId="0" applyNumberFormat="1" applyFill="1" applyBorder="1" applyAlignment="1" applyProtection="1">
      <alignment vertical="top"/>
      <protection locked="0"/>
    </xf>
    <xf numFmtId="166" fontId="0" fillId="7" borderId="27" xfId="0" applyNumberFormat="1" applyFill="1" applyBorder="1" applyAlignment="1" applyProtection="1">
      <alignment horizontal="center" vertical="top"/>
      <protection locked="0"/>
    </xf>
    <xf numFmtId="166" fontId="0" fillId="6" borderId="27" xfId="0" applyNumberFormat="1" applyFill="1" applyBorder="1" applyAlignment="1" applyProtection="1">
      <alignment vertical="top"/>
      <protection locked="0"/>
    </xf>
    <xf numFmtId="166" fontId="0" fillId="7" borderId="35" xfId="0" applyNumberFormat="1" applyFill="1" applyBorder="1" applyAlignment="1" applyProtection="1">
      <alignment horizontal="center" vertical="top"/>
      <protection locked="0"/>
    </xf>
    <xf numFmtId="166" fontId="0" fillId="6" borderId="35" xfId="0" applyNumberFormat="1" applyFill="1" applyBorder="1" applyAlignment="1" applyProtection="1">
      <alignment vertical="top"/>
      <protection locked="0"/>
    </xf>
    <xf numFmtId="166" fontId="2" fillId="6" borderId="19" xfId="0" applyNumberFormat="1" applyFont="1" applyFill="1" applyBorder="1" applyAlignment="1" applyProtection="1">
      <alignment vertical="center"/>
      <protection locked="0"/>
    </xf>
    <xf numFmtId="0" fontId="0" fillId="7" borderId="28" xfId="0" applyFill="1" applyBorder="1" applyAlignment="1" applyProtection="1">
      <alignment horizontal="center" vertical="top"/>
      <protection locked="0"/>
    </xf>
    <xf numFmtId="0" fontId="0" fillId="7" borderId="32" xfId="0" applyFill="1" applyBorder="1" applyAlignment="1" applyProtection="1">
      <alignment horizontal="center" vertical="top"/>
      <protection locked="0"/>
    </xf>
    <xf numFmtId="0" fontId="0" fillId="7" borderId="36" xfId="0" applyFill="1" applyBorder="1" applyAlignment="1" applyProtection="1">
      <alignment horizontal="center" vertical="top"/>
      <protection locked="0"/>
    </xf>
    <xf numFmtId="0" fontId="0" fillId="7" borderId="46" xfId="0" applyFill="1" applyBorder="1" applyAlignment="1" applyProtection="1">
      <alignment horizontal="center" vertical="top"/>
      <protection locked="0"/>
    </xf>
    <xf numFmtId="0" fontId="0" fillId="7" borderId="22" xfId="0" applyFill="1" applyBorder="1" applyAlignment="1" applyProtection="1">
      <alignment horizontal="center" vertical="top"/>
      <protection locked="0"/>
    </xf>
    <xf numFmtId="166" fontId="0" fillId="7" borderId="70" xfId="0" applyNumberFormat="1" applyFill="1" applyBorder="1" applyAlignment="1" applyProtection="1">
      <alignment horizontal="center" vertical="top"/>
      <protection locked="0"/>
    </xf>
    <xf numFmtId="166" fontId="0" fillId="6" borderId="70" xfId="0" applyNumberFormat="1" applyFill="1" applyBorder="1" applyAlignment="1" applyProtection="1">
      <alignment vertical="top"/>
      <protection locked="0"/>
    </xf>
    <xf numFmtId="166" fontId="0" fillId="7" borderId="54" xfId="0" applyNumberFormat="1" applyFill="1" applyBorder="1" applyAlignment="1" applyProtection="1">
      <alignment horizontal="center" vertical="top"/>
      <protection locked="0"/>
    </xf>
    <xf numFmtId="166" fontId="0" fillId="6" borderId="54" xfId="0" applyNumberFormat="1" applyFill="1" applyBorder="1" applyAlignment="1" applyProtection="1">
      <alignment vertical="top"/>
      <protection locked="0"/>
    </xf>
    <xf numFmtId="0" fontId="2" fillId="2" borderId="65" xfId="0" applyFont="1" applyFill="1" applyBorder="1" applyAlignment="1">
      <alignment horizontal="center" vertical="center"/>
    </xf>
    <xf numFmtId="0" fontId="2" fillId="2" borderId="63"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95" xfId="0" applyFont="1" applyFill="1" applyBorder="1" applyAlignment="1">
      <alignment horizontal="center" vertical="center"/>
    </xf>
    <xf numFmtId="0" fontId="2" fillId="2" borderId="94" xfId="0" applyFont="1" applyFill="1" applyBorder="1" applyAlignment="1">
      <alignment horizontal="center" vertical="center"/>
    </xf>
    <xf numFmtId="0" fontId="2" fillId="2" borderId="55" xfId="0" applyFont="1" applyFill="1" applyBorder="1" applyAlignment="1">
      <alignment horizontal="center" vertical="center"/>
    </xf>
    <xf numFmtId="0" fontId="14" fillId="3" borderId="0" xfId="0" applyFont="1" applyFill="1" applyAlignment="1" applyProtection="1">
      <alignment horizontal="center" vertical="center" wrapText="1"/>
      <protection locked="0"/>
    </xf>
    <xf numFmtId="0" fontId="2" fillId="3" borderId="98" xfId="0" applyFont="1" applyFill="1" applyBorder="1" applyAlignment="1">
      <alignment horizontal="left"/>
    </xf>
    <xf numFmtId="0" fontId="0" fillId="0" borderId="83" xfId="0" applyBorder="1" applyAlignment="1">
      <alignment horizontal="left"/>
    </xf>
    <xf numFmtId="0" fontId="0" fillId="0" borderId="84" xfId="0" applyBorder="1" applyAlignment="1">
      <alignment horizontal="left"/>
    </xf>
    <xf numFmtId="0" fontId="5" fillId="0" borderId="10" xfId="0" applyFont="1" applyBorder="1" applyAlignment="1">
      <alignment horizontal="left"/>
    </xf>
    <xf numFmtId="0" fontId="5" fillId="0" borderId="81" xfId="0" applyFont="1" applyBorder="1" applyAlignment="1">
      <alignment horizontal="left"/>
    </xf>
    <xf numFmtId="0" fontId="24" fillId="0" borderId="97" xfId="0" applyFont="1" applyBorder="1" applyAlignment="1" applyProtection="1">
      <alignment horizontal="left" vertical="center" wrapText="1"/>
      <protection locked="0"/>
    </xf>
    <xf numFmtId="0" fontId="3" fillId="3" borderId="0" xfId="0" applyFont="1" applyFill="1" applyAlignment="1">
      <alignment wrapText="1"/>
    </xf>
    <xf numFmtId="0" fontId="0" fillId="3" borderId="0" xfId="0" applyFill="1" applyAlignment="1">
      <alignment wrapText="1"/>
    </xf>
    <xf numFmtId="0" fontId="2" fillId="3" borderId="24" xfId="0" applyFont="1" applyFill="1" applyBorder="1" applyAlignment="1">
      <alignment horizontal="left" vertical="center"/>
    </xf>
    <xf numFmtId="0" fontId="2" fillId="3" borderId="18" xfId="0" applyFont="1" applyFill="1" applyBorder="1" applyAlignment="1">
      <alignment horizontal="left" vertical="center"/>
    </xf>
    <xf numFmtId="49" fontId="4" fillId="3" borderId="1" xfId="0" applyNumberFormat="1" applyFont="1" applyFill="1" applyBorder="1" applyAlignment="1">
      <alignment horizontal="left"/>
    </xf>
    <xf numFmtId="49" fontId="4" fillId="3" borderId="2" xfId="0" applyNumberFormat="1" applyFont="1" applyFill="1" applyBorder="1" applyAlignment="1">
      <alignment horizontal="left"/>
    </xf>
    <xf numFmtId="49" fontId="4" fillId="3" borderId="3" xfId="0" applyNumberFormat="1" applyFont="1" applyFill="1" applyBorder="1" applyAlignment="1">
      <alignment horizontal="left"/>
    </xf>
    <xf numFmtId="49" fontId="4" fillId="3" borderId="4" xfId="0" applyNumberFormat="1" applyFont="1" applyFill="1" applyBorder="1" applyAlignment="1">
      <alignment horizontal="left"/>
    </xf>
    <xf numFmtId="49" fontId="4" fillId="9" borderId="5" xfId="0" applyNumberFormat="1" applyFont="1" applyFill="1" applyBorder="1" applyAlignment="1">
      <alignment horizontal="left"/>
    </xf>
    <xf numFmtId="49" fontId="4" fillId="9" borderId="6" xfId="0" applyNumberFormat="1" applyFont="1" applyFill="1" applyBorder="1" applyAlignment="1">
      <alignment horizontal="left"/>
    </xf>
    <xf numFmtId="0" fontId="2" fillId="3" borderId="18" xfId="0" applyFont="1" applyFill="1" applyBorder="1" applyAlignment="1">
      <alignment horizontal="left" vertical="top"/>
    </xf>
    <xf numFmtId="0" fontId="2" fillId="3" borderId="19" xfId="0" applyFont="1" applyFill="1" applyBorder="1" applyAlignment="1">
      <alignment horizontal="left" vertical="top"/>
    </xf>
    <xf numFmtId="0" fontId="2" fillId="3" borderId="18" xfId="0" applyFont="1" applyFill="1" applyBorder="1" applyAlignment="1">
      <alignment horizontal="left"/>
    </xf>
    <xf numFmtId="0" fontId="2" fillId="3" borderId="19" xfId="0" applyFont="1" applyFill="1" applyBorder="1" applyAlignment="1">
      <alignment horizontal="left"/>
    </xf>
    <xf numFmtId="0" fontId="0" fillId="3" borderId="0" xfId="0" applyFill="1" applyAlignment="1">
      <alignment horizontal="left" wrapText="1"/>
    </xf>
    <xf numFmtId="0" fontId="2" fillId="0" borderId="18" xfId="0" applyFont="1" applyBorder="1" applyAlignment="1">
      <alignment horizontal="left"/>
    </xf>
    <xf numFmtId="0" fontId="2" fillId="0" borderId="19" xfId="0" applyFont="1" applyBorder="1" applyAlignment="1">
      <alignment horizontal="left"/>
    </xf>
    <xf numFmtId="0" fontId="2" fillId="3" borderId="63" xfId="0" applyFont="1" applyFill="1" applyBorder="1" applyAlignment="1">
      <alignment horizontal="left" vertical="top"/>
    </xf>
    <xf numFmtId="0" fontId="2" fillId="3" borderId="64" xfId="0" applyFont="1" applyFill="1" applyBorder="1" applyAlignment="1">
      <alignment horizontal="left" vertical="top"/>
    </xf>
    <xf numFmtId="0" fontId="21" fillId="0" borderId="78" xfId="0" applyFont="1" applyBorder="1" applyAlignment="1">
      <alignment horizontal="left" wrapText="1"/>
    </xf>
    <xf numFmtId="0" fontId="21" fillId="0" borderId="79" xfId="0" applyFont="1" applyBorder="1" applyAlignment="1">
      <alignment horizontal="left" wrapText="1"/>
    </xf>
  </cellXfs>
  <cellStyles count="2">
    <cellStyle name="Hypertextový odkaz" xfId="1" builtinId="8"/>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2"/>
  <sheetViews>
    <sheetView tabSelected="1" view="pageBreakPreview" zoomScaleNormal="100" zoomScaleSheetLayoutView="100" workbookViewId="0">
      <selection activeCell="D12" sqref="D12"/>
    </sheetView>
  </sheetViews>
  <sheetFormatPr defaultRowHeight="15" x14ac:dyDescent="0.25"/>
  <cols>
    <col min="1" max="1" width="21.85546875" bestFit="1" customWidth="1"/>
    <col min="2" max="2" width="53.42578125" customWidth="1"/>
    <col min="3" max="3" width="20.140625" customWidth="1"/>
    <col min="4" max="4" width="1.85546875" customWidth="1"/>
  </cols>
  <sheetData>
    <row r="1" spans="1:8" x14ac:dyDescent="0.25">
      <c r="A1" s="38"/>
      <c r="B1" s="38"/>
      <c r="C1" s="94" t="s">
        <v>259</v>
      </c>
    </row>
    <row r="2" spans="1:8" x14ac:dyDescent="0.25">
      <c r="A2" s="38"/>
      <c r="B2" s="38"/>
      <c r="C2" s="38"/>
    </row>
    <row r="3" spans="1:8" x14ac:dyDescent="0.25">
      <c r="A3" s="38"/>
      <c r="B3" s="38"/>
      <c r="C3" s="38"/>
    </row>
    <row r="4" spans="1:8" ht="18.75" customHeight="1" x14ac:dyDescent="0.25">
      <c r="A4" s="278" t="s">
        <v>229</v>
      </c>
      <c r="B4" s="278"/>
      <c r="C4" s="278"/>
      <c r="D4" s="90"/>
      <c r="E4" s="90"/>
      <c r="F4" s="90"/>
      <c r="G4" s="90"/>
      <c r="H4" s="90"/>
    </row>
    <row r="5" spans="1:8" ht="18.75" x14ac:dyDescent="0.25">
      <c r="A5" s="278" t="s">
        <v>230</v>
      </c>
      <c r="B5" s="278"/>
      <c r="C5" s="278"/>
      <c r="D5" s="90"/>
      <c r="E5" s="90"/>
      <c r="F5" s="90"/>
      <c r="G5" s="90"/>
      <c r="H5" s="90"/>
    </row>
    <row r="6" spans="1:8" ht="18.75" customHeight="1" x14ac:dyDescent="0.25">
      <c r="A6" s="278" t="s">
        <v>231</v>
      </c>
      <c r="B6" s="278"/>
      <c r="C6" s="278"/>
      <c r="D6" s="90"/>
      <c r="E6" s="90"/>
      <c r="F6" s="90"/>
      <c r="G6" s="90"/>
      <c r="H6" s="90"/>
    </row>
    <row r="7" spans="1:8" ht="18.75" customHeight="1" x14ac:dyDescent="0.25">
      <c r="A7" s="89"/>
      <c r="B7" s="89"/>
      <c r="C7" s="89"/>
      <c r="D7" s="90"/>
      <c r="E7" s="90"/>
      <c r="F7" s="90"/>
      <c r="G7" s="90"/>
      <c r="H7" s="90"/>
    </row>
    <row r="8" spans="1:8" ht="15.75" thickBot="1" x14ac:dyDescent="0.3">
      <c r="A8" s="38"/>
      <c r="B8" s="38"/>
      <c r="C8" s="38"/>
    </row>
    <row r="9" spans="1:8" ht="33.75" customHeight="1" x14ac:dyDescent="0.25">
      <c r="A9" s="221" t="s">
        <v>0</v>
      </c>
      <c r="B9" s="304" t="s">
        <v>258</v>
      </c>
      <c r="C9" s="305"/>
      <c r="D9" s="4"/>
    </row>
    <row r="10" spans="1:8" ht="15.75" x14ac:dyDescent="0.25">
      <c r="A10" s="222" t="s">
        <v>1</v>
      </c>
      <c r="B10" s="282" t="s">
        <v>252</v>
      </c>
      <c r="C10" s="283"/>
      <c r="D10" s="4"/>
    </row>
    <row r="11" spans="1:8" ht="16.5" thickBot="1" x14ac:dyDescent="0.3">
      <c r="A11" s="223" t="s">
        <v>2</v>
      </c>
      <c r="B11" s="280" t="s">
        <v>3</v>
      </c>
      <c r="C11" s="281"/>
      <c r="D11" s="4"/>
    </row>
    <row r="12" spans="1:8" ht="16.5" thickBot="1" x14ac:dyDescent="0.3">
      <c r="A12" s="1"/>
      <c r="B12" s="1"/>
      <c r="D12" s="4"/>
    </row>
    <row r="13" spans="1:8" ht="15.75" x14ac:dyDescent="0.25">
      <c r="A13" s="272" t="s">
        <v>251</v>
      </c>
      <c r="B13" s="273"/>
      <c r="C13" s="274"/>
      <c r="D13" s="4"/>
    </row>
    <row r="14" spans="1:8" ht="16.5" thickBot="1" x14ac:dyDescent="0.3">
      <c r="A14" s="275"/>
      <c r="B14" s="276"/>
      <c r="C14" s="277"/>
      <c r="D14" s="4"/>
    </row>
    <row r="15" spans="1:8" ht="30.75" thickBot="1" x14ac:dyDescent="0.3">
      <c r="A15" s="229" t="s">
        <v>4</v>
      </c>
      <c r="B15" s="230" t="s">
        <v>5</v>
      </c>
      <c r="C15" s="231" t="s">
        <v>237</v>
      </c>
    </row>
    <row r="16" spans="1:8" ht="21.75" customHeight="1" x14ac:dyDescent="0.25">
      <c r="A16" s="225" t="s">
        <v>6</v>
      </c>
      <c r="B16" s="2" t="s">
        <v>7</v>
      </c>
      <c r="C16" s="243" t="e">
        <f>'Seminární místnost'!H54</f>
        <v>#VALUE!</v>
      </c>
    </row>
    <row r="17" spans="1:3" ht="21.75" customHeight="1" x14ac:dyDescent="0.25">
      <c r="A17" s="225" t="s">
        <v>8</v>
      </c>
      <c r="B17" s="2" t="s">
        <v>7</v>
      </c>
      <c r="C17" s="243" t="e">
        <f>'Malá pitevna'!H33</f>
        <v>#VALUE!</v>
      </c>
    </row>
    <row r="18" spans="1:3" ht="21.75" customHeight="1" x14ac:dyDescent="0.25">
      <c r="A18" s="225" t="s">
        <v>9</v>
      </c>
      <c r="B18" s="2" t="s">
        <v>7</v>
      </c>
      <c r="C18" s="243" t="e">
        <f>'Velká pitevna'!H33</f>
        <v>#VALUE!</v>
      </c>
    </row>
    <row r="19" spans="1:3" ht="21.75" customHeight="1" x14ac:dyDescent="0.25">
      <c r="A19" s="225" t="s">
        <v>10</v>
      </c>
      <c r="B19" s="2" t="s">
        <v>7</v>
      </c>
      <c r="C19" s="243" t="e">
        <f>Ovladovna!H45</f>
        <v>#VALUE!</v>
      </c>
    </row>
    <row r="20" spans="1:3" ht="21.75" customHeight="1" x14ac:dyDescent="0.25">
      <c r="A20" s="226" t="s">
        <v>11</v>
      </c>
      <c r="B20" s="3" t="s">
        <v>7</v>
      </c>
      <c r="C20" s="244" t="e">
        <f>CT!H36</f>
        <v>#VALUE!</v>
      </c>
    </row>
    <row r="21" spans="1:3" ht="21.75" customHeight="1" thickBot="1" x14ac:dyDescent="0.3">
      <c r="A21" s="227" t="s">
        <v>12</v>
      </c>
      <c r="B21" s="228" t="s">
        <v>7</v>
      </c>
      <c r="C21" s="245" t="e">
        <f>'Kancelář přednosty'!$H$22</f>
        <v>#VALUE!</v>
      </c>
    </row>
    <row r="22" spans="1:3" ht="21.75" customHeight="1" x14ac:dyDescent="0.25">
      <c r="A22" s="241"/>
      <c r="B22" s="241"/>
      <c r="C22" s="241"/>
    </row>
    <row r="23" spans="1:3" ht="21.75" customHeight="1" x14ac:dyDescent="0.25">
      <c r="A23" s="284" t="s">
        <v>256</v>
      </c>
      <c r="B23" s="284"/>
      <c r="C23" s="242">
        <v>1500000</v>
      </c>
    </row>
    <row r="24" spans="1:3" ht="15.75" thickBot="1" x14ac:dyDescent="0.3">
      <c r="A24" s="279"/>
      <c r="B24" s="279"/>
      <c r="C24" s="224"/>
    </row>
    <row r="25" spans="1:3" ht="30.75" customHeight="1" thickBot="1" x14ac:dyDescent="0.3">
      <c r="A25" s="219" t="s">
        <v>242</v>
      </c>
      <c r="B25" s="220"/>
      <c r="C25" s="246" t="e">
        <f>SUM(C16:C21)</f>
        <v>#VALUE!</v>
      </c>
    </row>
    <row r="28" spans="1:3" x14ac:dyDescent="0.25">
      <c r="C28" s="16"/>
    </row>
    <row r="29" spans="1:3" x14ac:dyDescent="0.25">
      <c r="A29" s="91" t="s">
        <v>232</v>
      </c>
    </row>
    <row r="30" spans="1:3" x14ac:dyDescent="0.25">
      <c r="A30" s="92"/>
    </row>
    <row r="31" spans="1:3" x14ac:dyDescent="0.25">
      <c r="A31" s="91" t="s">
        <v>233</v>
      </c>
    </row>
    <row r="32" spans="1:3" x14ac:dyDescent="0.25">
      <c r="A32" s="91" t="s">
        <v>234</v>
      </c>
    </row>
  </sheetData>
  <sheetProtection sheet="1" objects="1" scenarios="1"/>
  <mergeCells count="9">
    <mergeCell ref="A13:C14"/>
    <mergeCell ref="A6:C6"/>
    <mergeCell ref="A5:C5"/>
    <mergeCell ref="A4:C4"/>
    <mergeCell ref="A24:B24"/>
    <mergeCell ref="B11:C11"/>
    <mergeCell ref="B9:C9"/>
    <mergeCell ref="B10:C10"/>
    <mergeCell ref="A23:B23"/>
  </mergeCells>
  <pageMargins left="0.70866141732283472" right="0.70866141732283472" top="0.78740157480314965" bottom="0.78740157480314965" header="0.31496062992125984" footer="0.31496062992125984"/>
  <pageSetup paperSize="9" scale="91" fitToHeight="51" orientation="portrait"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59"/>
  <sheetViews>
    <sheetView view="pageBreakPreview" zoomScaleNormal="80" zoomScaleSheetLayoutView="100" workbookViewId="0">
      <pane ySplit="7" topLeftCell="A52" activePane="bottomLeft" state="frozen"/>
      <selection pane="bottomLeft" activeCell="G9" sqref="G9"/>
    </sheetView>
  </sheetViews>
  <sheetFormatPr defaultRowHeight="15" x14ac:dyDescent="0.25"/>
  <cols>
    <col min="1" max="1" width="10.5703125" customWidth="1"/>
    <col min="2" max="2" width="11.140625" customWidth="1"/>
    <col min="3" max="3" width="40.5703125" customWidth="1"/>
    <col min="4" max="4" width="11.28515625" style="14" customWidth="1"/>
    <col min="5" max="5" width="12.140625" customWidth="1"/>
    <col min="6" max="6" width="21.28515625" style="99" customWidth="1"/>
    <col min="7" max="7" width="21.5703125" style="99" customWidth="1"/>
    <col min="8" max="8" width="19.85546875" style="99" customWidth="1"/>
    <col min="9" max="9" width="91.42578125" customWidth="1"/>
    <col min="10" max="10" width="31.5703125" bestFit="1" customWidth="1"/>
    <col min="11" max="11" width="30.5703125" customWidth="1"/>
    <col min="14" max="14" width="5" customWidth="1"/>
  </cols>
  <sheetData>
    <row r="1" spans="1:11" x14ac:dyDescent="0.25">
      <c r="A1" s="38"/>
      <c r="B1" s="38"/>
      <c r="C1" s="38"/>
      <c r="D1" s="39"/>
      <c r="E1" s="38"/>
      <c r="F1" s="96"/>
      <c r="G1" s="96"/>
      <c r="H1" s="96"/>
      <c r="I1" s="38"/>
      <c r="J1" s="93" t="str">
        <f>CELKEM!C1</f>
        <v>Dokumentace zadávacího řízení LFHK-12-2025 – příloha č. 5</v>
      </c>
    </row>
    <row r="2" spans="1:11" ht="19.5" customHeight="1" thickBot="1" x14ac:dyDescent="0.3">
      <c r="A2" s="38"/>
      <c r="B2" s="38"/>
      <c r="C2" s="38"/>
      <c r="D2" s="39"/>
      <c r="E2" s="38"/>
      <c r="F2" s="96"/>
      <c r="G2" s="96"/>
      <c r="H2" s="96"/>
      <c r="I2" s="38"/>
      <c r="J2" s="38"/>
    </row>
    <row r="3" spans="1:11" ht="15.75" x14ac:dyDescent="0.25">
      <c r="A3" s="289" t="s">
        <v>0</v>
      </c>
      <c r="B3" s="290"/>
      <c r="C3" s="41" t="str">
        <f>CELKEM!B9</f>
        <v>LF HK – AV technika – Technika pro živé přenosy z piteven 1. etapa (opakované zadání)</v>
      </c>
      <c r="D3" s="42"/>
      <c r="E3" s="42"/>
      <c r="F3" s="97"/>
      <c r="G3" s="96"/>
      <c r="H3" s="96"/>
      <c r="I3" s="38"/>
      <c r="J3" s="38"/>
      <c r="K3" s="8"/>
    </row>
    <row r="4" spans="1:11" ht="15.75" x14ac:dyDescent="0.25">
      <c r="A4" s="291" t="s">
        <v>1</v>
      </c>
      <c r="B4" s="292"/>
      <c r="C4" s="44" t="s">
        <v>255</v>
      </c>
      <c r="D4" s="45"/>
      <c r="E4" s="45"/>
      <c r="F4" s="98"/>
      <c r="G4" s="96"/>
      <c r="H4" s="96"/>
      <c r="I4" s="38"/>
      <c r="J4" s="38"/>
      <c r="K4" s="8"/>
    </row>
    <row r="5" spans="1:11" ht="16.5" thickBot="1" x14ac:dyDescent="0.3">
      <c r="A5" s="293" t="s">
        <v>2</v>
      </c>
      <c r="B5" s="294"/>
      <c r="C5" s="234" t="s">
        <v>13</v>
      </c>
      <c r="D5" s="235"/>
      <c r="E5" s="235"/>
      <c r="F5" s="236"/>
      <c r="G5" s="96"/>
      <c r="H5" s="96"/>
      <c r="I5" s="38"/>
      <c r="J5" s="38"/>
      <c r="K5" s="8"/>
    </row>
    <row r="6" spans="1:11" ht="15.75" thickBot="1" x14ac:dyDescent="0.3">
      <c r="A6" s="38"/>
      <c r="B6" s="38"/>
      <c r="C6" s="38"/>
      <c r="D6" s="39"/>
      <c r="E6" s="38"/>
      <c r="F6" s="96"/>
      <c r="G6" s="96"/>
      <c r="H6" s="96"/>
      <c r="I6" s="38"/>
      <c r="J6" s="38"/>
    </row>
    <row r="7" spans="1:11" ht="111" thickBot="1" x14ac:dyDescent="0.3">
      <c r="A7" s="9" t="s">
        <v>235</v>
      </c>
      <c r="B7" s="10" t="s">
        <v>14</v>
      </c>
      <c r="C7" s="11" t="s">
        <v>236</v>
      </c>
      <c r="D7" s="11" t="s">
        <v>15</v>
      </c>
      <c r="E7" s="11" t="s">
        <v>16</v>
      </c>
      <c r="F7" s="95" t="s">
        <v>253</v>
      </c>
      <c r="G7" s="95" t="s">
        <v>241</v>
      </c>
      <c r="H7" s="95" t="s">
        <v>237</v>
      </c>
      <c r="I7" s="177" t="s">
        <v>17</v>
      </c>
      <c r="J7" s="112" t="s">
        <v>238</v>
      </c>
    </row>
    <row r="8" spans="1:11" ht="15.75" thickBot="1" x14ac:dyDescent="0.3">
      <c r="A8" s="36" t="s">
        <v>18</v>
      </c>
      <c r="B8" s="37"/>
      <c r="C8" s="297" t="s">
        <v>19</v>
      </c>
      <c r="D8" s="297"/>
      <c r="E8" s="297"/>
      <c r="F8" s="297"/>
      <c r="G8" s="297"/>
      <c r="H8" s="297"/>
      <c r="I8" s="297"/>
      <c r="J8" s="298"/>
    </row>
    <row r="9" spans="1:11" s="8" customFormat="1" ht="186" customHeight="1" x14ac:dyDescent="0.25">
      <c r="A9" s="21" t="s">
        <v>20</v>
      </c>
      <c r="B9" s="22"/>
      <c r="C9" s="23" t="s">
        <v>21</v>
      </c>
      <c r="D9" s="78">
        <v>1</v>
      </c>
      <c r="E9" s="24" t="s">
        <v>22</v>
      </c>
      <c r="F9" s="247" t="s">
        <v>240</v>
      </c>
      <c r="G9" s="248" t="e">
        <f>ROUND(F9,2)</f>
        <v>#VALUE!</v>
      </c>
      <c r="H9" s="248" t="e">
        <f t="shared" ref="H9:H13" si="0">D9*G9</f>
        <v>#VALUE!</v>
      </c>
      <c r="I9" s="73" t="s">
        <v>257</v>
      </c>
      <c r="J9" s="263" t="s">
        <v>240</v>
      </c>
    </row>
    <row r="10" spans="1:11" s="8" customFormat="1" x14ac:dyDescent="0.25">
      <c r="A10" s="21" t="s">
        <v>24</v>
      </c>
      <c r="B10" s="22"/>
      <c r="C10" s="23" t="s">
        <v>25</v>
      </c>
      <c r="D10" s="78">
        <v>1</v>
      </c>
      <c r="E10" s="24" t="s">
        <v>22</v>
      </c>
      <c r="F10" s="247" t="s">
        <v>240</v>
      </c>
      <c r="G10" s="248" t="e">
        <f t="shared" ref="G10:G19" si="1">ROUND(F10,2)</f>
        <v>#VALUE!</v>
      </c>
      <c r="H10" s="248" t="e">
        <f t="shared" si="0"/>
        <v>#VALUE!</v>
      </c>
      <c r="I10" s="73" t="s">
        <v>26</v>
      </c>
      <c r="J10" s="264" t="s">
        <v>240</v>
      </c>
    </row>
    <row r="11" spans="1:11" s="8" customFormat="1" ht="45" x14ac:dyDescent="0.25">
      <c r="A11" s="21" t="s">
        <v>27</v>
      </c>
      <c r="B11" s="52"/>
      <c r="C11" s="66" t="s">
        <v>28</v>
      </c>
      <c r="D11" s="78">
        <v>1</v>
      </c>
      <c r="E11" s="24" t="s">
        <v>22</v>
      </c>
      <c r="F11" s="247" t="s">
        <v>240</v>
      </c>
      <c r="G11" s="248" t="e">
        <f t="shared" si="1"/>
        <v>#VALUE!</v>
      </c>
      <c r="H11" s="248" t="e">
        <f t="shared" si="0"/>
        <v>#VALUE!</v>
      </c>
      <c r="I11" s="73" t="s">
        <v>29</v>
      </c>
      <c r="J11" s="264" t="s">
        <v>240</v>
      </c>
    </row>
    <row r="12" spans="1:11" s="8" customFormat="1" x14ac:dyDescent="0.25">
      <c r="A12" s="21" t="s">
        <v>30</v>
      </c>
      <c r="B12" s="52"/>
      <c r="C12" s="66" t="s">
        <v>31</v>
      </c>
      <c r="D12" s="78">
        <v>1</v>
      </c>
      <c r="E12" s="24" t="s">
        <v>22</v>
      </c>
      <c r="F12" s="247" t="s">
        <v>240</v>
      </c>
      <c r="G12" s="248" t="e">
        <f t="shared" si="1"/>
        <v>#VALUE!</v>
      </c>
      <c r="H12" s="248" t="e">
        <f t="shared" si="0"/>
        <v>#VALUE!</v>
      </c>
      <c r="I12" s="73" t="s">
        <v>32</v>
      </c>
      <c r="J12" s="264" t="s">
        <v>240</v>
      </c>
    </row>
    <row r="13" spans="1:11" s="8" customFormat="1" ht="45" x14ac:dyDescent="0.25">
      <c r="A13" s="21" t="s">
        <v>33</v>
      </c>
      <c r="B13" s="52"/>
      <c r="C13" s="51" t="s">
        <v>34</v>
      </c>
      <c r="D13" s="78">
        <v>1</v>
      </c>
      <c r="E13" s="24" t="s">
        <v>22</v>
      </c>
      <c r="F13" s="247" t="s">
        <v>240</v>
      </c>
      <c r="G13" s="248" t="e">
        <f t="shared" si="1"/>
        <v>#VALUE!</v>
      </c>
      <c r="H13" s="248" t="e">
        <f t="shared" si="0"/>
        <v>#VALUE!</v>
      </c>
      <c r="I13" s="73" t="s">
        <v>35</v>
      </c>
      <c r="J13" s="264" t="s">
        <v>240</v>
      </c>
    </row>
    <row r="14" spans="1:11" s="8" customFormat="1" x14ac:dyDescent="0.25">
      <c r="A14" s="21" t="s">
        <v>36</v>
      </c>
      <c r="B14" s="65"/>
      <c r="C14" s="65" t="s">
        <v>37</v>
      </c>
      <c r="D14" s="79">
        <v>1</v>
      </c>
      <c r="E14" s="72" t="s">
        <v>22</v>
      </c>
      <c r="F14" s="247" t="s">
        <v>240</v>
      </c>
      <c r="G14" s="249" t="e">
        <f t="shared" si="1"/>
        <v>#VALUE!</v>
      </c>
      <c r="H14" s="249" t="e">
        <f t="shared" ref="H14" si="2">D14*G14</f>
        <v>#VALUE!</v>
      </c>
      <c r="I14" s="100" t="s">
        <v>38</v>
      </c>
      <c r="J14" s="264" t="s">
        <v>240</v>
      </c>
    </row>
    <row r="15" spans="1:11" s="8" customFormat="1" ht="45" x14ac:dyDescent="0.25">
      <c r="A15" s="21" t="s">
        <v>39</v>
      </c>
      <c r="B15" s="22"/>
      <c r="C15" s="23" t="s">
        <v>40</v>
      </c>
      <c r="D15" s="78">
        <v>1</v>
      </c>
      <c r="E15" s="24" t="s">
        <v>41</v>
      </c>
      <c r="F15" s="247" t="s">
        <v>240</v>
      </c>
      <c r="G15" s="248" t="e">
        <f t="shared" si="1"/>
        <v>#VALUE!</v>
      </c>
      <c r="H15" s="248" t="e">
        <f t="shared" ref="H15:H19" si="3">D15*G15</f>
        <v>#VALUE!</v>
      </c>
      <c r="I15" s="73" t="s">
        <v>42</v>
      </c>
      <c r="J15" s="264" t="s">
        <v>240</v>
      </c>
    </row>
    <row r="16" spans="1:11" s="8" customFormat="1" ht="30" x14ac:dyDescent="0.25">
      <c r="A16" s="21" t="s">
        <v>43</v>
      </c>
      <c r="B16" s="22"/>
      <c r="C16" s="66" t="s">
        <v>44</v>
      </c>
      <c r="D16" s="80">
        <v>1</v>
      </c>
      <c r="E16" s="25" t="s">
        <v>22</v>
      </c>
      <c r="F16" s="247" t="s">
        <v>240</v>
      </c>
      <c r="G16" s="250" t="e">
        <f t="shared" si="1"/>
        <v>#VALUE!</v>
      </c>
      <c r="H16" s="250" t="e">
        <f t="shared" si="3"/>
        <v>#VALUE!</v>
      </c>
      <c r="I16" s="101" t="s">
        <v>45</v>
      </c>
      <c r="J16" s="264" t="s">
        <v>240</v>
      </c>
    </row>
    <row r="17" spans="1:12" s="8" customFormat="1" ht="45" x14ac:dyDescent="0.25">
      <c r="A17" s="21" t="s">
        <v>46</v>
      </c>
      <c r="B17" s="22"/>
      <c r="C17" s="66" t="s">
        <v>47</v>
      </c>
      <c r="D17" s="80">
        <v>1</v>
      </c>
      <c r="E17" s="25" t="s">
        <v>22</v>
      </c>
      <c r="F17" s="247" t="s">
        <v>240</v>
      </c>
      <c r="G17" s="250" t="e">
        <f t="shared" si="1"/>
        <v>#VALUE!</v>
      </c>
      <c r="H17" s="250" t="e">
        <f t="shared" ref="H17" si="4">D17*G17</f>
        <v>#VALUE!</v>
      </c>
      <c r="I17" s="101" t="s">
        <v>48</v>
      </c>
      <c r="J17" s="264" t="s">
        <v>240</v>
      </c>
    </row>
    <row r="18" spans="1:12" s="8" customFormat="1" x14ac:dyDescent="0.25">
      <c r="A18" s="21" t="s">
        <v>49</v>
      </c>
      <c r="B18" s="52"/>
      <c r="C18" s="66" t="s">
        <v>50</v>
      </c>
      <c r="D18" s="78">
        <v>1</v>
      </c>
      <c r="E18" s="24" t="s">
        <v>22</v>
      </c>
      <c r="F18" s="247" t="s">
        <v>240</v>
      </c>
      <c r="G18" s="248" t="e">
        <f t="shared" si="1"/>
        <v>#VALUE!</v>
      </c>
      <c r="H18" s="248" t="e">
        <f t="shared" si="3"/>
        <v>#VALUE!</v>
      </c>
      <c r="I18" s="73" t="s">
        <v>51</v>
      </c>
      <c r="J18" s="264" t="s">
        <v>240</v>
      </c>
    </row>
    <row r="19" spans="1:12" s="8" customFormat="1" ht="60.75" thickBot="1" x14ac:dyDescent="0.3">
      <c r="A19" s="21" t="s">
        <v>52</v>
      </c>
      <c r="B19" s="29"/>
      <c r="C19" s="67" t="s">
        <v>53</v>
      </c>
      <c r="D19" s="78">
        <v>6</v>
      </c>
      <c r="E19" s="24" t="s">
        <v>22</v>
      </c>
      <c r="F19" s="247" t="s">
        <v>240</v>
      </c>
      <c r="G19" s="248" t="e">
        <f t="shared" si="1"/>
        <v>#VALUE!</v>
      </c>
      <c r="H19" s="248" t="e">
        <f t="shared" si="3"/>
        <v>#VALUE!</v>
      </c>
      <c r="I19" s="73" t="s">
        <v>54</v>
      </c>
      <c r="J19" s="265" t="s">
        <v>240</v>
      </c>
    </row>
    <row r="20" spans="1:12" s="8" customFormat="1" ht="15.75" thickBot="1" x14ac:dyDescent="0.3">
      <c r="A20" s="33" t="s">
        <v>55</v>
      </c>
      <c r="B20" s="34"/>
      <c r="C20" s="295" t="s">
        <v>56</v>
      </c>
      <c r="D20" s="295"/>
      <c r="E20" s="295"/>
      <c r="F20" s="295"/>
      <c r="G20" s="295"/>
      <c r="H20" s="295"/>
      <c r="I20" s="295"/>
      <c r="J20" s="296"/>
    </row>
    <row r="21" spans="1:12" s="8" customFormat="1" ht="30" x14ac:dyDescent="0.25">
      <c r="A21" s="70" t="s">
        <v>57</v>
      </c>
      <c r="B21" s="20"/>
      <c r="C21" s="74" t="s">
        <v>58</v>
      </c>
      <c r="D21" s="81">
        <v>1</v>
      </c>
      <c r="E21" s="75" t="s">
        <v>41</v>
      </c>
      <c r="F21" s="247" t="s">
        <v>240</v>
      </c>
      <c r="G21" s="248" t="e">
        <f>ROUND(F21,2)</f>
        <v>#VALUE!</v>
      </c>
      <c r="H21" s="251" t="e">
        <f>D21*G21</f>
        <v>#VALUE!</v>
      </c>
      <c r="I21" s="102" t="s">
        <v>59</v>
      </c>
      <c r="J21" s="264" t="s">
        <v>240</v>
      </c>
    </row>
    <row r="22" spans="1:12" s="8" customFormat="1" x14ac:dyDescent="0.25">
      <c r="A22" s="63" t="s">
        <v>60</v>
      </c>
      <c r="B22" s="47"/>
      <c r="C22" s="47" t="s">
        <v>61</v>
      </c>
      <c r="D22" s="82">
        <v>1</v>
      </c>
      <c r="E22" s="56" t="s">
        <v>22</v>
      </c>
      <c r="F22" s="247" t="s">
        <v>240</v>
      </c>
      <c r="G22" s="248" t="e">
        <f t="shared" ref="G22:G40" si="5">ROUND(F22,2)</f>
        <v>#VALUE!</v>
      </c>
      <c r="H22" s="252" t="e">
        <f t="shared" ref="H22" si="6">D22*G22</f>
        <v>#VALUE!</v>
      </c>
      <c r="I22" s="73" t="s">
        <v>62</v>
      </c>
      <c r="J22" s="264" t="s">
        <v>240</v>
      </c>
    </row>
    <row r="23" spans="1:12" s="8" customFormat="1" ht="30" x14ac:dyDescent="0.25">
      <c r="A23" s="21" t="s">
        <v>63</v>
      </c>
      <c r="B23" s="29"/>
      <c r="C23" s="29" t="s">
        <v>64</v>
      </c>
      <c r="D23" s="78">
        <v>1</v>
      </c>
      <c r="E23" s="24" t="s">
        <v>22</v>
      </c>
      <c r="F23" s="247" t="s">
        <v>240</v>
      </c>
      <c r="G23" s="248" t="e">
        <f t="shared" si="5"/>
        <v>#VALUE!</v>
      </c>
      <c r="H23" s="248" t="e">
        <f>D23*G23</f>
        <v>#VALUE!</v>
      </c>
      <c r="I23" s="73" t="s">
        <v>65</v>
      </c>
      <c r="J23" s="264" t="s">
        <v>240</v>
      </c>
      <c r="K23" s="23"/>
      <c r="L23" s="30"/>
    </row>
    <row r="24" spans="1:12" s="8" customFormat="1" ht="30" x14ac:dyDescent="0.25">
      <c r="A24" s="21" t="s">
        <v>66</v>
      </c>
      <c r="B24" s="29"/>
      <c r="C24" s="29" t="s">
        <v>67</v>
      </c>
      <c r="D24" s="78">
        <v>1</v>
      </c>
      <c r="E24" s="24" t="s">
        <v>22</v>
      </c>
      <c r="F24" s="247" t="s">
        <v>240</v>
      </c>
      <c r="G24" s="248" t="e">
        <f t="shared" si="5"/>
        <v>#VALUE!</v>
      </c>
      <c r="H24" s="248" t="e">
        <f>D24*G24</f>
        <v>#VALUE!</v>
      </c>
      <c r="I24" s="73" t="s">
        <v>68</v>
      </c>
      <c r="J24" s="264" t="s">
        <v>240</v>
      </c>
      <c r="K24" s="40"/>
      <c r="L24" s="31"/>
    </row>
    <row r="25" spans="1:12" s="8" customFormat="1" x14ac:dyDescent="0.25">
      <c r="A25" s="21" t="s">
        <v>69</v>
      </c>
      <c r="B25" s="69"/>
      <c r="C25" s="76" t="s">
        <v>70</v>
      </c>
      <c r="D25" s="83">
        <v>1</v>
      </c>
      <c r="E25" s="69" t="s">
        <v>22</v>
      </c>
      <c r="F25" s="247" t="s">
        <v>240</v>
      </c>
      <c r="G25" s="248" t="e">
        <f t="shared" si="5"/>
        <v>#VALUE!</v>
      </c>
      <c r="H25" s="253" t="e">
        <f>D25*G25</f>
        <v>#VALUE!</v>
      </c>
      <c r="I25" s="77" t="s">
        <v>71</v>
      </c>
      <c r="J25" s="264" t="s">
        <v>240</v>
      </c>
    </row>
    <row r="26" spans="1:12" ht="45" x14ac:dyDescent="0.25">
      <c r="A26" s="21" t="s">
        <v>72</v>
      </c>
      <c r="B26" s="29"/>
      <c r="C26" s="47" t="s">
        <v>73</v>
      </c>
      <c r="D26" s="78">
        <v>1</v>
      </c>
      <c r="E26" s="24" t="s">
        <v>22</v>
      </c>
      <c r="F26" s="247" t="s">
        <v>240</v>
      </c>
      <c r="G26" s="248" t="e">
        <f t="shared" si="5"/>
        <v>#VALUE!</v>
      </c>
      <c r="H26" s="248" t="e">
        <f t="shared" ref="H26:H27" si="7">D26*G26</f>
        <v>#VALUE!</v>
      </c>
      <c r="I26" s="73" t="s">
        <v>74</v>
      </c>
      <c r="J26" s="264" t="s">
        <v>240</v>
      </c>
      <c r="K26" s="23"/>
      <c r="L26" s="30"/>
    </row>
    <row r="27" spans="1:12" s="8" customFormat="1" ht="45" x14ac:dyDescent="0.25">
      <c r="A27" s="21" t="s">
        <v>75</v>
      </c>
      <c r="B27" s="24"/>
      <c r="C27" s="29" t="s">
        <v>76</v>
      </c>
      <c r="D27" s="78">
        <v>1</v>
      </c>
      <c r="E27" s="24" t="s">
        <v>22</v>
      </c>
      <c r="F27" s="247" t="s">
        <v>240</v>
      </c>
      <c r="G27" s="248" t="e">
        <f t="shared" si="5"/>
        <v>#VALUE!</v>
      </c>
      <c r="H27" s="248" t="e">
        <f t="shared" si="7"/>
        <v>#VALUE!</v>
      </c>
      <c r="I27" s="73" t="s">
        <v>77</v>
      </c>
      <c r="J27" s="264" t="s">
        <v>240</v>
      </c>
    </row>
    <row r="28" spans="1:12" s="8" customFormat="1" x14ac:dyDescent="0.25">
      <c r="A28" s="21" t="s">
        <v>78</v>
      </c>
      <c r="B28" s="22"/>
      <c r="C28" s="23" t="s">
        <v>79</v>
      </c>
      <c r="D28" s="78">
        <v>1</v>
      </c>
      <c r="E28" s="24" t="s">
        <v>22</v>
      </c>
      <c r="F28" s="247" t="s">
        <v>240</v>
      </c>
      <c r="G28" s="248" t="e">
        <f t="shared" si="5"/>
        <v>#VALUE!</v>
      </c>
      <c r="H28" s="248" t="e">
        <f>D28*G28</f>
        <v>#VALUE!</v>
      </c>
      <c r="I28" s="73" t="s">
        <v>80</v>
      </c>
      <c r="J28" s="264" t="s">
        <v>240</v>
      </c>
      <c r="K28" s="15"/>
    </row>
    <row r="29" spans="1:12" s="8" customFormat="1" ht="30" x14ac:dyDescent="0.25">
      <c r="A29" s="21" t="s">
        <v>81</v>
      </c>
      <c r="B29" s="24"/>
      <c r="C29" s="23" t="s">
        <v>82</v>
      </c>
      <c r="D29" s="78">
        <v>2</v>
      </c>
      <c r="E29" s="24" t="s">
        <v>22</v>
      </c>
      <c r="F29" s="247" t="s">
        <v>240</v>
      </c>
      <c r="G29" s="248" t="e">
        <f t="shared" si="5"/>
        <v>#VALUE!</v>
      </c>
      <c r="H29" s="248" t="e">
        <f>D29*G29</f>
        <v>#VALUE!</v>
      </c>
      <c r="I29" s="73" t="s">
        <v>83</v>
      </c>
      <c r="J29" s="264" t="s">
        <v>240</v>
      </c>
    </row>
    <row r="30" spans="1:12" s="8" customFormat="1" x14ac:dyDescent="0.25">
      <c r="A30" s="21" t="s">
        <v>84</v>
      </c>
      <c r="B30" s="24"/>
      <c r="C30" s="29" t="s">
        <v>85</v>
      </c>
      <c r="D30" s="78">
        <v>2</v>
      </c>
      <c r="E30" s="24" t="s">
        <v>22</v>
      </c>
      <c r="F30" s="247" t="s">
        <v>240</v>
      </c>
      <c r="G30" s="248" t="e">
        <f t="shared" si="5"/>
        <v>#VALUE!</v>
      </c>
      <c r="H30" s="248" t="e">
        <f t="shared" ref="H30:H37" si="8">D30*G30</f>
        <v>#VALUE!</v>
      </c>
      <c r="I30" s="73" t="s">
        <v>86</v>
      </c>
      <c r="J30" s="264" t="s">
        <v>240</v>
      </c>
    </row>
    <row r="31" spans="1:12" s="8" customFormat="1" x14ac:dyDescent="0.25">
      <c r="A31" s="21" t="s">
        <v>87</v>
      </c>
      <c r="B31" s="52"/>
      <c r="C31" s="66" t="s">
        <v>88</v>
      </c>
      <c r="D31" s="78">
        <v>1</v>
      </c>
      <c r="E31" s="24" t="s">
        <v>22</v>
      </c>
      <c r="F31" s="247" t="s">
        <v>240</v>
      </c>
      <c r="G31" s="248" t="e">
        <f t="shared" si="5"/>
        <v>#VALUE!</v>
      </c>
      <c r="H31" s="248" t="e">
        <f t="shared" si="8"/>
        <v>#VALUE!</v>
      </c>
      <c r="I31" s="73" t="s">
        <v>89</v>
      </c>
      <c r="J31" s="264" t="s">
        <v>240</v>
      </c>
    </row>
    <row r="32" spans="1:12" s="8" customFormat="1" x14ac:dyDescent="0.25">
      <c r="A32" s="21" t="s">
        <v>90</v>
      </c>
      <c r="B32" s="52"/>
      <c r="C32" s="66" t="s">
        <v>91</v>
      </c>
      <c r="D32" s="78">
        <v>1</v>
      </c>
      <c r="E32" s="24" t="s">
        <v>22</v>
      </c>
      <c r="F32" s="247" t="s">
        <v>240</v>
      </c>
      <c r="G32" s="248" t="e">
        <f t="shared" si="5"/>
        <v>#VALUE!</v>
      </c>
      <c r="H32" s="248" t="e">
        <f t="shared" ref="H32:H34" si="9">D32*G32</f>
        <v>#VALUE!</v>
      </c>
      <c r="I32" s="73" t="s">
        <v>92</v>
      </c>
      <c r="J32" s="264" t="s">
        <v>240</v>
      </c>
    </row>
    <row r="33" spans="1:14" s="8" customFormat="1" ht="45" x14ac:dyDescent="0.25">
      <c r="A33" s="21" t="s">
        <v>93</v>
      </c>
      <c r="B33" s="29"/>
      <c r="C33" s="67" t="s">
        <v>94</v>
      </c>
      <c r="D33" s="78">
        <v>1</v>
      </c>
      <c r="E33" s="24" t="s">
        <v>22</v>
      </c>
      <c r="F33" s="247" t="s">
        <v>240</v>
      </c>
      <c r="G33" s="248" t="e">
        <f t="shared" si="5"/>
        <v>#VALUE!</v>
      </c>
      <c r="H33" s="248" t="e">
        <f t="shared" si="9"/>
        <v>#VALUE!</v>
      </c>
      <c r="I33" s="73" t="s">
        <v>95</v>
      </c>
      <c r="J33" s="264" t="s">
        <v>240</v>
      </c>
      <c r="N33" s="54"/>
    </row>
    <row r="34" spans="1:14" s="8" customFormat="1" ht="45" x14ac:dyDescent="0.25">
      <c r="A34" s="21" t="s">
        <v>96</v>
      </c>
      <c r="B34" s="52"/>
      <c r="C34" s="66" t="s">
        <v>28</v>
      </c>
      <c r="D34" s="78">
        <v>1</v>
      </c>
      <c r="E34" s="24" t="s">
        <v>22</v>
      </c>
      <c r="F34" s="247" t="s">
        <v>240</v>
      </c>
      <c r="G34" s="248" t="e">
        <f t="shared" si="5"/>
        <v>#VALUE!</v>
      </c>
      <c r="H34" s="248" t="e">
        <f t="shared" si="9"/>
        <v>#VALUE!</v>
      </c>
      <c r="I34" s="73" t="s">
        <v>29</v>
      </c>
      <c r="J34" s="264" t="s">
        <v>240</v>
      </c>
    </row>
    <row r="35" spans="1:14" s="8" customFormat="1" ht="30" x14ac:dyDescent="0.25">
      <c r="A35" s="21" t="s">
        <v>97</v>
      </c>
      <c r="B35" s="24"/>
      <c r="C35" s="29" t="s">
        <v>98</v>
      </c>
      <c r="D35" s="78">
        <v>1</v>
      </c>
      <c r="E35" s="24" t="s">
        <v>22</v>
      </c>
      <c r="F35" s="247" t="s">
        <v>240</v>
      </c>
      <c r="G35" s="248" t="e">
        <f t="shared" si="5"/>
        <v>#VALUE!</v>
      </c>
      <c r="H35" s="248" t="e">
        <f t="shared" si="8"/>
        <v>#VALUE!</v>
      </c>
      <c r="I35" s="73" t="s">
        <v>99</v>
      </c>
      <c r="J35" s="264" t="s">
        <v>240</v>
      </c>
    </row>
    <row r="36" spans="1:14" s="8" customFormat="1" x14ac:dyDescent="0.25">
      <c r="A36" s="21" t="s">
        <v>100</v>
      </c>
      <c r="B36" s="24"/>
      <c r="C36" s="29" t="s">
        <v>101</v>
      </c>
      <c r="D36" s="78">
        <v>1</v>
      </c>
      <c r="E36" s="24" t="s">
        <v>22</v>
      </c>
      <c r="F36" s="247" t="s">
        <v>240</v>
      </c>
      <c r="G36" s="248" t="e">
        <f t="shared" si="5"/>
        <v>#VALUE!</v>
      </c>
      <c r="H36" s="248" t="e">
        <f t="shared" si="8"/>
        <v>#VALUE!</v>
      </c>
      <c r="I36" s="73" t="s">
        <v>102</v>
      </c>
      <c r="J36" s="264" t="s">
        <v>240</v>
      </c>
    </row>
    <row r="37" spans="1:14" s="8" customFormat="1" ht="45" x14ac:dyDescent="0.25">
      <c r="A37" s="21" t="s">
        <v>103</v>
      </c>
      <c r="B37" s="65"/>
      <c r="C37" s="65" t="s">
        <v>104</v>
      </c>
      <c r="D37" s="84">
        <v>1</v>
      </c>
      <c r="E37" s="64" t="s">
        <v>22</v>
      </c>
      <c r="F37" s="247" t="s">
        <v>240</v>
      </c>
      <c r="G37" s="248" t="e">
        <f t="shared" si="5"/>
        <v>#VALUE!</v>
      </c>
      <c r="H37" s="254" t="e">
        <f t="shared" si="8"/>
        <v>#VALUE!</v>
      </c>
      <c r="I37" s="100" t="s">
        <v>105</v>
      </c>
      <c r="J37" s="264" t="s">
        <v>240</v>
      </c>
    </row>
    <row r="38" spans="1:14" s="8" customFormat="1" ht="30" x14ac:dyDescent="0.25">
      <c r="A38" s="21" t="s">
        <v>106</v>
      </c>
      <c r="B38" s="29"/>
      <c r="C38" s="29" t="s">
        <v>107</v>
      </c>
      <c r="D38" s="78">
        <v>4</v>
      </c>
      <c r="E38" s="24" t="s">
        <v>22</v>
      </c>
      <c r="F38" s="247" t="s">
        <v>240</v>
      </c>
      <c r="G38" s="248" t="e">
        <f t="shared" si="5"/>
        <v>#VALUE!</v>
      </c>
      <c r="H38" s="248" t="e">
        <f t="shared" ref="H38:H40" si="10">D38*G38</f>
        <v>#VALUE!</v>
      </c>
      <c r="I38" s="73" t="s">
        <v>108</v>
      </c>
      <c r="J38" s="264" t="s">
        <v>240</v>
      </c>
    </row>
    <row r="39" spans="1:14" s="8" customFormat="1" x14ac:dyDescent="0.25">
      <c r="A39" s="21" t="s">
        <v>109</v>
      </c>
      <c r="B39" s="29"/>
      <c r="C39" s="47" t="s">
        <v>110</v>
      </c>
      <c r="D39" s="78">
        <v>4</v>
      </c>
      <c r="E39" s="24" t="s">
        <v>22</v>
      </c>
      <c r="F39" s="247" t="s">
        <v>240</v>
      </c>
      <c r="G39" s="248" t="e">
        <f t="shared" si="5"/>
        <v>#VALUE!</v>
      </c>
      <c r="H39" s="248" t="e">
        <f t="shared" si="10"/>
        <v>#VALUE!</v>
      </c>
      <c r="I39" s="73" t="s">
        <v>111</v>
      </c>
      <c r="J39" s="264" t="s">
        <v>240</v>
      </c>
    </row>
    <row r="40" spans="1:14" s="8" customFormat="1" ht="30" x14ac:dyDescent="0.25">
      <c r="A40" s="21" t="s">
        <v>112</v>
      </c>
      <c r="B40" s="64"/>
      <c r="C40" s="65" t="s">
        <v>113</v>
      </c>
      <c r="D40" s="84">
        <v>1</v>
      </c>
      <c r="E40" s="64" t="s">
        <v>22</v>
      </c>
      <c r="F40" s="255" t="s">
        <v>240</v>
      </c>
      <c r="G40" s="254" t="e">
        <f t="shared" si="5"/>
        <v>#VALUE!</v>
      </c>
      <c r="H40" s="254" t="e">
        <f t="shared" si="10"/>
        <v>#VALUE!</v>
      </c>
      <c r="I40" s="100" t="s">
        <v>114</v>
      </c>
      <c r="J40" s="266" t="s">
        <v>240</v>
      </c>
    </row>
    <row r="41" spans="1:14" s="104" customFormat="1" ht="30" x14ac:dyDescent="0.25">
      <c r="A41" s="103" t="s">
        <v>115</v>
      </c>
      <c r="B41" s="115"/>
      <c r="C41" s="124" t="s">
        <v>116</v>
      </c>
      <c r="D41" s="115"/>
      <c r="E41" s="115" t="s">
        <v>22</v>
      </c>
      <c r="F41" s="208"/>
      <c r="G41" s="240"/>
      <c r="H41" s="240"/>
      <c r="I41" s="162" t="s">
        <v>117</v>
      </c>
      <c r="J41" s="117"/>
    </row>
    <row r="42" spans="1:14" s="104" customFormat="1" ht="30.75" thickBot="1" x14ac:dyDescent="0.3">
      <c r="A42" s="105" t="s">
        <v>118</v>
      </c>
      <c r="B42" s="106"/>
      <c r="C42" s="107" t="s">
        <v>119</v>
      </c>
      <c r="D42" s="106"/>
      <c r="E42" s="106" t="s">
        <v>22</v>
      </c>
      <c r="F42" s="207"/>
      <c r="G42" s="108"/>
      <c r="H42" s="108"/>
      <c r="I42" s="109" t="s">
        <v>120</v>
      </c>
      <c r="J42" s="232"/>
    </row>
    <row r="43" spans="1:14" ht="15.75" thickBot="1" x14ac:dyDescent="0.3">
      <c r="A43" s="33" t="s">
        <v>121</v>
      </c>
      <c r="B43" s="34"/>
      <c r="C43" s="295" t="s">
        <v>122</v>
      </c>
      <c r="D43" s="295"/>
      <c r="E43" s="295"/>
      <c r="F43" s="295"/>
      <c r="G43" s="295"/>
      <c r="H43" s="295"/>
      <c r="I43" s="295"/>
      <c r="J43" s="296"/>
    </row>
    <row r="44" spans="1:14" s="8" customFormat="1" ht="17.25" x14ac:dyDescent="0.25">
      <c r="A44" s="21" t="s">
        <v>123</v>
      </c>
      <c r="B44" s="29"/>
      <c r="C44" s="60" t="s">
        <v>124</v>
      </c>
      <c r="D44" s="85">
        <v>110</v>
      </c>
      <c r="E44" s="61" t="s">
        <v>125</v>
      </c>
      <c r="F44" s="247" t="s">
        <v>240</v>
      </c>
      <c r="G44" s="248" t="e">
        <f t="shared" ref="G44:G47" si="11">ROUND(F44,2)</f>
        <v>#VALUE!</v>
      </c>
      <c r="H44" s="256" t="e">
        <f t="shared" ref="H44:H47" si="12">D44*G44</f>
        <v>#VALUE!</v>
      </c>
      <c r="I44" s="182" t="s">
        <v>126</v>
      </c>
      <c r="J44" s="264" t="s">
        <v>240</v>
      </c>
    </row>
    <row r="45" spans="1:14" s="8" customFormat="1" x14ac:dyDescent="0.25">
      <c r="A45" s="21" t="s">
        <v>127</v>
      </c>
      <c r="B45" s="29"/>
      <c r="C45" s="60" t="s">
        <v>128</v>
      </c>
      <c r="D45" s="85">
        <v>495</v>
      </c>
      <c r="E45" s="61" t="s">
        <v>125</v>
      </c>
      <c r="F45" s="247" t="s">
        <v>240</v>
      </c>
      <c r="G45" s="248" t="e">
        <f t="shared" si="11"/>
        <v>#VALUE!</v>
      </c>
      <c r="H45" s="256" t="e">
        <f t="shared" si="12"/>
        <v>#VALUE!</v>
      </c>
      <c r="I45" s="182" t="s">
        <v>129</v>
      </c>
      <c r="J45" s="264" t="s">
        <v>240</v>
      </c>
    </row>
    <row r="46" spans="1:14" s="8" customFormat="1" x14ac:dyDescent="0.25">
      <c r="A46" s="21" t="s">
        <v>130</v>
      </c>
      <c r="B46" s="29"/>
      <c r="C46" s="60" t="s">
        <v>131</v>
      </c>
      <c r="D46" s="85">
        <v>280</v>
      </c>
      <c r="E46" s="61" t="s">
        <v>125</v>
      </c>
      <c r="F46" s="247" t="s">
        <v>240</v>
      </c>
      <c r="G46" s="248" t="e">
        <f t="shared" si="11"/>
        <v>#VALUE!</v>
      </c>
      <c r="H46" s="256" t="e">
        <f t="shared" si="12"/>
        <v>#VALUE!</v>
      </c>
      <c r="I46" s="62" t="s">
        <v>132</v>
      </c>
      <c r="J46" s="264" t="s">
        <v>240</v>
      </c>
    </row>
    <row r="47" spans="1:14" s="8" customFormat="1" ht="15.75" thickBot="1" x14ac:dyDescent="0.3">
      <c r="A47" s="21" t="s">
        <v>133</v>
      </c>
      <c r="B47" s="49"/>
      <c r="C47" s="49" t="s">
        <v>134</v>
      </c>
      <c r="D47" s="86">
        <v>55</v>
      </c>
      <c r="E47" s="50" t="s">
        <v>125</v>
      </c>
      <c r="F47" s="247" t="s">
        <v>240</v>
      </c>
      <c r="G47" s="248" t="e">
        <f t="shared" si="11"/>
        <v>#VALUE!</v>
      </c>
      <c r="H47" s="257" t="e">
        <f t="shared" si="12"/>
        <v>#VALUE!</v>
      </c>
      <c r="I47" s="171" t="s">
        <v>135</v>
      </c>
      <c r="J47" s="264" t="s">
        <v>240</v>
      </c>
    </row>
    <row r="48" spans="1:14" ht="15.75" thickBot="1" x14ac:dyDescent="0.3">
      <c r="A48" s="33" t="s">
        <v>136</v>
      </c>
      <c r="B48" s="34"/>
      <c r="C48" s="295" t="s">
        <v>137</v>
      </c>
      <c r="D48" s="295"/>
      <c r="E48" s="295"/>
      <c r="F48" s="295"/>
      <c r="G48" s="295"/>
      <c r="H48" s="295"/>
      <c r="I48" s="295"/>
      <c r="J48" s="296"/>
    </row>
    <row r="49" spans="1:10" x14ac:dyDescent="0.25">
      <c r="A49" s="70" t="s">
        <v>138</v>
      </c>
      <c r="B49" s="20"/>
      <c r="C49" s="28" t="s">
        <v>139</v>
      </c>
      <c r="D49" s="87">
        <v>1</v>
      </c>
      <c r="E49" s="20" t="s">
        <v>41</v>
      </c>
      <c r="F49" s="258" t="s">
        <v>240</v>
      </c>
      <c r="G49" s="259" t="e">
        <f t="shared" ref="G49:G52" si="13">ROUND(F49,2)</f>
        <v>#VALUE!</v>
      </c>
      <c r="H49" s="259" t="e">
        <f t="shared" ref="H49:H52" si="14">D49*G49</f>
        <v>#VALUE!</v>
      </c>
      <c r="I49" s="58" t="s">
        <v>139</v>
      </c>
      <c r="J49" s="263" t="s">
        <v>240</v>
      </c>
    </row>
    <row r="50" spans="1:10" x14ac:dyDescent="0.25">
      <c r="A50" s="21" t="s">
        <v>140</v>
      </c>
      <c r="B50" s="24"/>
      <c r="C50" s="29" t="s">
        <v>141</v>
      </c>
      <c r="D50" s="78">
        <v>1</v>
      </c>
      <c r="E50" s="24" t="s">
        <v>41</v>
      </c>
      <c r="F50" s="247" t="s">
        <v>240</v>
      </c>
      <c r="G50" s="248" t="e">
        <f t="shared" si="13"/>
        <v>#VALUE!</v>
      </c>
      <c r="H50" s="248" t="e">
        <f t="shared" si="14"/>
        <v>#VALUE!</v>
      </c>
      <c r="I50" s="59" t="s">
        <v>142</v>
      </c>
      <c r="J50" s="264" t="s">
        <v>240</v>
      </c>
    </row>
    <row r="51" spans="1:10" x14ac:dyDescent="0.25">
      <c r="A51" s="21" t="s">
        <v>143</v>
      </c>
      <c r="B51" s="24"/>
      <c r="C51" s="29" t="s">
        <v>144</v>
      </c>
      <c r="D51" s="78">
        <v>1</v>
      </c>
      <c r="E51" s="24" t="s">
        <v>41</v>
      </c>
      <c r="F51" s="247" t="s">
        <v>240</v>
      </c>
      <c r="G51" s="248" t="e">
        <f t="shared" si="13"/>
        <v>#VALUE!</v>
      </c>
      <c r="H51" s="248" t="e">
        <f t="shared" si="14"/>
        <v>#VALUE!</v>
      </c>
      <c r="I51" s="59" t="s">
        <v>144</v>
      </c>
      <c r="J51" s="264" t="s">
        <v>240</v>
      </c>
    </row>
    <row r="52" spans="1:10" ht="15.75" thickBot="1" x14ac:dyDescent="0.3">
      <c r="A52" s="26" t="s">
        <v>145</v>
      </c>
      <c r="B52" s="27"/>
      <c r="C52" s="32" t="s">
        <v>146</v>
      </c>
      <c r="D52" s="88">
        <v>1</v>
      </c>
      <c r="E52" s="27" t="s">
        <v>41</v>
      </c>
      <c r="F52" s="260" t="s">
        <v>240</v>
      </c>
      <c r="G52" s="261" t="e">
        <f t="shared" si="13"/>
        <v>#VALUE!</v>
      </c>
      <c r="H52" s="261" t="e">
        <f t="shared" si="14"/>
        <v>#VALUE!</v>
      </c>
      <c r="I52" s="188" t="s">
        <v>146</v>
      </c>
      <c r="J52" s="265" t="s">
        <v>240</v>
      </c>
    </row>
    <row r="53" spans="1:10" ht="15.75" thickBot="1" x14ac:dyDescent="0.3">
      <c r="A53" s="38"/>
      <c r="B53" s="38"/>
      <c r="C53" s="38"/>
      <c r="D53" s="39"/>
      <c r="E53" s="38"/>
      <c r="F53" s="96"/>
      <c r="G53" s="96"/>
      <c r="H53" s="96"/>
      <c r="I53" s="38"/>
      <c r="J53" s="38"/>
    </row>
    <row r="54" spans="1:10" s="12" customFormat="1" ht="25.35" customHeight="1" thickBot="1" x14ac:dyDescent="0.3">
      <c r="A54" s="287" t="s">
        <v>245</v>
      </c>
      <c r="B54" s="288"/>
      <c r="C54" s="288"/>
      <c r="D54" s="288"/>
      <c r="E54" s="288"/>
      <c r="F54" s="288"/>
      <c r="G54" s="288"/>
      <c r="H54" s="262" t="e">
        <f>SUM(H49:H52,H44:H47,H21:H40,H9:H19)</f>
        <v>#VALUE!</v>
      </c>
      <c r="I54" s="110"/>
      <c r="J54" s="111"/>
    </row>
    <row r="55" spans="1:10" x14ac:dyDescent="0.25">
      <c r="A55" s="38"/>
      <c r="B55" s="38"/>
      <c r="C55" s="38"/>
      <c r="D55" s="39"/>
      <c r="E55" s="38"/>
      <c r="F55" s="96"/>
      <c r="G55" s="96"/>
      <c r="H55" s="96"/>
      <c r="I55" s="38"/>
      <c r="J55" s="38"/>
    </row>
    <row r="56" spans="1:10" x14ac:dyDescent="0.25">
      <c r="A56" s="38"/>
      <c r="B56" s="38"/>
      <c r="C56" s="38"/>
      <c r="D56" s="39"/>
      <c r="E56" s="38"/>
      <c r="F56" s="96"/>
      <c r="G56" s="96"/>
      <c r="H56" s="96"/>
      <c r="I56" s="38"/>
      <c r="J56" s="38"/>
    </row>
    <row r="57" spans="1:10" x14ac:dyDescent="0.25">
      <c r="A57" s="286" t="s">
        <v>239</v>
      </c>
      <c r="B57" s="286"/>
      <c r="C57" s="286"/>
      <c r="D57" s="286"/>
      <c r="E57" s="286"/>
      <c r="F57" s="286"/>
      <c r="G57" s="286"/>
      <c r="H57" s="286"/>
      <c r="I57" s="286"/>
      <c r="J57" s="286"/>
    </row>
    <row r="58" spans="1:10" x14ac:dyDescent="0.25">
      <c r="A58" s="38"/>
      <c r="B58" s="38"/>
      <c r="C58" s="38"/>
      <c r="D58" s="39"/>
      <c r="E58" s="38"/>
      <c r="F58" s="96"/>
      <c r="G58" s="96"/>
      <c r="H58" s="96"/>
      <c r="I58" s="38"/>
      <c r="J58" s="38"/>
    </row>
    <row r="59" spans="1:10" ht="33.75" customHeight="1" x14ac:dyDescent="0.25">
      <c r="A59" s="285" t="s">
        <v>254</v>
      </c>
      <c r="B59" s="285"/>
      <c r="C59" s="285"/>
      <c r="D59" s="285"/>
      <c r="E59" s="285"/>
      <c r="F59" s="285"/>
      <c r="G59" s="285"/>
      <c r="H59" s="285"/>
      <c r="I59" s="285"/>
      <c r="J59" s="285"/>
    </row>
  </sheetData>
  <sheetProtection sheet="1" objects="1" scenarios="1"/>
  <mergeCells count="10">
    <mergeCell ref="A59:J59"/>
    <mergeCell ref="A57:J57"/>
    <mergeCell ref="A54:G54"/>
    <mergeCell ref="A3:B3"/>
    <mergeCell ref="A4:B4"/>
    <mergeCell ref="A5:B5"/>
    <mergeCell ref="C48:J48"/>
    <mergeCell ref="C43:J43"/>
    <mergeCell ref="C20:J20"/>
    <mergeCell ref="C8:J8"/>
  </mergeCells>
  <phoneticPr fontId="7" type="noConversion"/>
  <printOptions horizontalCentered="1"/>
  <pageMargins left="0.51181102362204722" right="0.51181102362204722" top="0.78740157480314965" bottom="0.78740157480314965" header="0.31496062992125984" footer="0.31496062992125984"/>
  <pageSetup paperSize="9" scale="50" fitToHeight="51" orientation="landscape" r:id="rId1"/>
  <headerFooter>
    <oddFooter>&amp;C&amp;P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8"/>
  <sheetViews>
    <sheetView view="pageBreakPreview" zoomScaleNormal="80" zoomScaleSheetLayoutView="100" workbookViewId="0">
      <pane ySplit="7" topLeftCell="A21" activePane="bottomLeft" state="frozen"/>
      <selection pane="bottomLeft" activeCell="I33" sqref="I33"/>
    </sheetView>
  </sheetViews>
  <sheetFormatPr defaultRowHeight="15" x14ac:dyDescent="0.25"/>
  <cols>
    <col min="1" max="1" width="10.5703125" customWidth="1"/>
    <col min="2" max="2" width="12.5703125" customWidth="1"/>
    <col min="3" max="3" width="40.5703125" customWidth="1"/>
    <col min="4" max="4" width="11.42578125" style="14" customWidth="1"/>
    <col min="5" max="5" width="12.5703125" customWidth="1"/>
    <col min="6" max="6" width="20" style="99" customWidth="1"/>
    <col min="7" max="7" width="20.28515625" customWidth="1"/>
    <col min="8" max="8" width="19" customWidth="1"/>
    <col min="9" max="9" width="91.42578125" customWidth="1"/>
    <col min="10" max="10" width="31.5703125" bestFit="1" customWidth="1"/>
    <col min="11" max="11" width="30.5703125" customWidth="1"/>
  </cols>
  <sheetData>
    <row r="1" spans="1:11" x14ac:dyDescent="0.25">
      <c r="A1" s="38"/>
      <c r="B1" s="38"/>
      <c r="C1" s="38"/>
      <c r="D1" s="39"/>
      <c r="E1" s="38"/>
      <c r="F1" s="96"/>
      <c r="G1" s="38"/>
      <c r="H1" s="38"/>
      <c r="I1" s="38"/>
      <c r="J1" s="93" t="str">
        <f>CELKEM!C1</f>
        <v>Dokumentace zadávacího řízení LFHK-12-2025 – příloha č. 5</v>
      </c>
    </row>
    <row r="2" spans="1:11" ht="15.75" thickBot="1" x14ac:dyDescent="0.3">
      <c r="A2" s="38"/>
      <c r="B2" s="38"/>
      <c r="C2" s="38"/>
      <c r="D2" s="39"/>
      <c r="E2" s="38"/>
      <c r="F2" s="96"/>
      <c r="G2" s="38"/>
      <c r="H2" s="38"/>
      <c r="I2" s="38"/>
      <c r="J2" s="38"/>
    </row>
    <row r="3" spans="1:11" ht="15.75" x14ac:dyDescent="0.25">
      <c r="A3" s="289" t="s">
        <v>0</v>
      </c>
      <c r="B3" s="290"/>
      <c r="C3" s="41" t="str">
        <f>CELKEM!B9</f>
        <v>LF HK – AV technika – Technika pro živé přenosy z piteven 1. etapa (opakované zadání)</v>
      </c>
      <c r="D3" s="42"/>
      <c r="E3" s="42"/>
      <c r="F3" s="43"/>
      <c r="G3" s="38"/>
      <c r="H3" s="38"/>
      <c r="I3" s="38"/>
      <c r="J3" s="38"/>
      <c r="K3" s="8"/>
    </row>
    <row r="4" spans="1:11" ht="15.75" x14ac:dyDescent="0.25">
      <c r="A4" s="291" t="s">
        <v>1</v>
      </c>
      <c r="B4" s="292"/>
      <c r="C4" s="44" t="s">
        <v>255</v>
      </c>
      <c r="D4" s="45"/>
      <c r="E4" s="45"/>
      <c r="F4" s="46"/>
      <c r="G4" s="38"/>
      <c r="H4" s="38"/>
      <c r="I4" s="38"/>
      <c r="J4" s="38"/>
      <c r="K4" s="8"/>
    </row>
    <row r="5" spans="1:11" ht="16.5" thickBot="1" x14ac:dyDescent="0.3">
      <c r="A5" s="293" t="s">
        <v>2</v>
      </c>
      <c r="B5" s="294"/>
      <c r="C5" s="234" t="s">
        <v>147</v>
      </c>
      <c r="D5" s="237"/>
      <c r="E5" s="237"/>
      <c r="F5" s="238"/>
      <c r="G5" s="38"/>
      <c r="H5" s="38"/>
      <c r="I5" s="38"/>
      <c r="J5" s="38"/>
      <c r="K5" s="8"/>
    </row>
    <row r="6" spans="1:11" ht="15.75" thickBot="1" x14ac:dyDescent="0.3">
      <c r="A6" s="38"/>
      <c r="B6" s="38"/>
      <c r="C6" s="38"/>
      <c r="D6" s="39"/>
      <c r="E6" s="38"/>
      <c r="F6" s="96"/>
      <c r="G6" s="38"/>
      <c r="H6" s="38"/>
      <c r="I6" s="38"/>
      <c r="J6" s="38"/>
    </row>
    <row r="7" spans="1:11" s="13" customFormat="1" ht="142.5" thickBot="1" x14ac:dyDescent="0.3">
      <c r="A7" s="9" t="s">
        <v>235</v>
      </c>
      <c r="B7" s="10" t="s">
        <v>14</v>
      </c>
      <c r="C7" s="11" t="s">
        <v>236</v>
      </c>
      <c r="D7" s="11" t="s">
        <v>15</v>
      </c>
      <c r="E7" s="11" t="s">
        <v>16</v>
      </c>
      <c r="F7" s="95" t="s">
        <v>253</v>
      </c>
      <c r="G7" s="95" t="s">
        <v>241</v>
      </c>
      <c r="H7" s="95" t="s">
        <v>237</v>
      </c>
      <c r="I7" s="177" t="s">
        <v>17</v>
      </c>
      <c r="J7" s="112" t="s">
        <v>238</v>
      </c>
    </row>
    <row r="8" spans="1:11" ht="15.75" thickBot="1" x14ac:dyDescent="0.3">
      <c r="A8" s="36" t="s">
        <v>18</v>
      </c>
      <c r="B8" s="37"/>
      <c r="C8" s="297" t="s">
        <v>148</v>
      </c>
      <c r="D8" s="297"/>
      <c r="E8" s="297"/>
      <c r="F8" s="297"/>
      <c r="G8" s="297"/>
      <c r="H8" s="297"/>
      <c r="I8" s="297"/>
      <c r="J8" s="298"/>
    </row>
    <row r="9" spans="1:11" s="104" customFormat="1" ht="30" x14ac:dyDescent="0.25">
      <c r="A9" s="103" t="s">
        <v>20</v>
      </c>
      <c r="B9" s="113"/>
      <c r="C9" s="114" t="s">
        <v>21</v>
      </c>
      <c r="D9" s="115"/>
      <c r="E9" s="115" t="s">
        <v>22</v>
      </c>
      <c r="F9" s="208"/>
      <c r="G9" s="116"/>
      <c r="H9" s="116"/>
      <c r="I9" s="162" t="s">
        <v>23</v>
      </c>
      <c r="J9" s="136"/>
    </row>
    <row r="10" spans="1:11" s="104" customFormat="1" x14ac:dyDescent="0.25">
      <c r="A10" s="103" t="s">
        <v>24</v>
      </c>
      <c r="B10" s="113"/>
      <c r="C10" s="114" t="s">
        <v>25</v>
      </c>
      <c r="D10" s="115"/>
      <c r="E10" s="115" t="s">
        <v>22</v>
      </c>
      <c r="F10" s="208"/>
      <c r="G10" s="116"/>
      <c r="H10" s="116"/>
      <c r="I10" s="162" t="s">
        <v>26</v>
      </c>
      <c r="J10" s="137"/>
    </row>
    <row r="11" spans="1:11" s="104" customFormat="1" ht="45" x14ac:dyDescent="0.25">
      <c r="A11" s="103" t="s">
        <v>27</v>
      </c>
      <c r="B11" s="113"/>
      <c r="C11" s="114" t="s">
        <v>28</v>
      </c>
      <c r="D11" s="115"/>
      <c r="E11" s="115" t="s">
        <v>22</v>
      </c>
      <c r="F11" s="208"/>
      <c r="G11" s="116"/>
      <c r="H11" s="116"/>
      <c r="I11" s="162" t="s">
        <v>29</v>
      </c>
      <c r="J11" s="137"/>
    </row>
    <row r="12" spans="1:11" s="104" customFormat="1" x14ac:dyDescent="0.25">
      <c r="A12" s="103" t="s">
        <v>30</v>
      </c>
      <c r="B12" s="113"/>
      <c r="C12" s="114" t="s">
        <v>31</v>
      </c>
      <c r="D12" s="115"/>
      <c r="E12" s="115" t="s">
        <v>22</v>
      </c>
      <c r="F12" s="208"/>
      <c r="G12" s="116"/>
      <c r="H12" s="116"/>
      <c r="I12" s="162" t="s">
        <v>32</v>
      </c>
      <c r="J12" s="137"/>
    </row>
    <row r="13" spans="1:11" s="104" customFormat="1" ht="30" x14ac:dyDescent="0.25">
      <c r="A13" s="103" t="s">
        <v>33</v>
      </c>
      <c r="B13" s="113"/>
      <c r="C13" s="114" t="s">
        <v>149</v>
      </c>
      <c r="D13" s="115"/>
      <c r="E13" s="115" t="s">
        <v>22</v>
      </c>
      <c r="F13" s="208"/>
      <c r="G13" s="116"/>
      <c r="H13" s="116"/>
      <c r="I13" s="162" t="s">
        <v>150</v>
      </c>
      <c r="J13" s="137"/>
      <c r="K13" s="118"/>
    </row>
    <row r="14" spans="1:11" s="104" customFormat="1" x14ac:dyDescent="0.25">
      <c r="A14" s="103" t="s">
        <v>36</v>
      </c>
      <c r="B14" s="119"/>
      <c r="C14" s="114" t="s">
        <v>151</v>
      </c>
      <c r="D14" s="115"/>
      <c r="E14" s="115" t="s">
        <v>22</v>
      </c>
      <c r="F14" s="208"/>
      <c r="G14" s="116"/>
      <c r="H14" s="116"/>
      <c r="I14" s="162" t="s">
        <v>152</v>
      </c>
      <c r="J14" s="137"/>
    </row>
    <row r="15" spans="1:11" s="104" customFormat="1" x14ac:dyDescent="0.25">
      <c r="A15" s="103" t="s">
        <v>39</v>
      </c>
      <c r="B15" s="113"/>
      <c r="C15" s="114" t="s">
        <v>50</v>
      </c>
      <c r="D15" s="115"/>
      <c r="E15" s="115" t="s">
        <v>22</v>
      </c>
      <c r="F15" s="208"/>
      <c r="G15" s="116"/>
      <c r="H15" s="116"/>
      <c r="I15" s="162" t="s">
        <v>51</v>
      </c>
      <c r="J15" s="137"/>
    </row>
    <row r="16" spans="1:11" s="104" customFormat="1" x14ac:dyDescent="0.25">
      <c r="A16" s="103" t="s">
        <v>43</v>
      </c>
      <c r="B16" s="120"/>
      <c r="C16" s="120" t="s">
        <v>37</v>
      </c>
      <c r="D16" s="121"/>
      <c r="E16" s="121" t="s">
        <v>22</v>
      </c>
      <c r="F16" s="209"/>
      <c r="G16" s="122"/>
      <c r="H16" s="122"/>
      <c r="I16" s="162" t="s">
        <v>38</v>
      </c>
      <c r="J16" s="117"/>
    </row>
    <row r="17" spans="1:10" s="104" customFormat="1" ht="60" x14ac:dyDescent="0.25">
      <c r="A17" s="103" t="s">
        <v>46</v>
      </c>
      <c r="B17" s="124"/>
      <c r="C17" s="125" t="s">
        <v>53</v>
      </c>
      <c r="D17" s="115"/>
      <c r="E17" s="115" t="s">
        <v>22</v>
      </c>
      <c r="F17" s="208"/>
      <c r="G17" s="116"/>
      <c r="H17" s="116"/>
      <c r="I17" s="162" t="s">
        <v>54</v>
      </c>
      <c r="J17" s="117"/>
    </row>
    <row r="18" spans="1:10" s="104" customFormat="1" ht="30" x14ac:dyDescent="0.25">
      <c r="A18" s="103" t="s">
        <v>49</v>
      </c>
      <c r="B18" s="124"/>
      <c r="C18" s="120" t="s">
        <v>153</v>
      </c>
      <c r="D18" s="115"/>
      <c r="E18" s="115" t="s">
        <v>22</v>
      </c>
      <c r="F18" s="208"/>
      <c r="G18" s="116"/>
      <c r="H18" s="116"/>
      <c r="I18" s="162" t="s">
        <v>154</v>
      </c>
      <c r="J18" s="117"/>
    </row>
    <row r="19" spans="1:10" s="104" customFormat="1" ht="57.95" customHeight="1" x14ac:dyDescent="0.25">
      <c r="A19" s="103" t="s">
        <v>52</v>
      </c>
      <c r="B19" s="124"/>
      <c r="C19" s="120" t="s">
        <v>155</v>
      </c>
      <c r="D19" s="115"/>
      <c r="E19" s="115" t="s">
        <v>22</v>
      </c>
      <c r="F19" s="208"/>
      <c r="G19" s="116"/>
      <c r="H19" s="116"/>
      <c r="I19" s="162" t="s">
        <v>156</v>
      </c>
      <c r="J19" s="117"/>
    </row>
    <row r="20" spans="1:10" s="104" customFormat="1" ht="15.75" thickBot="1" x14ac:dyDescent="0.3">
      <c r="A20" s="103" t="s">
        <v>157</v>
      </c>
      <c r="B20" s="126"/>
      <c r="C20" s="127" t="s">
        <v>158</v>
      </c>
      <c r="D20" s="128"/>
      <c r="E20" s="128" t="s">
        <v>41</v>
      </c>
      <c r="F20" s="210"/>
      <c r="G20" s="129"/>
      <c r="H20" s="129"/>
      <c r="I20" s="183" t="s">
        <v>159</v>
      </c>
      <c r="J20" s="138"/>
    </row>
    <row r="21" spans="1:10" s="8" customFormat="1" ht="15.75" thickBot="1" x14ac:dyDescent="0.3">
      <c r="A21" s="33" t="s">
        <v>55</v>
      </c>
      <c r="B21" s="34"/>
      <c r="C21" s="295" t="s">
        <v>122</v>
      </c>
      <c r="D21" s="295"/>
      <c r="E21" s="295"/>
      <c r="F21" s="295"/>
      <c r="G21" s="295"/>
      <c r="H21" s="295"/>
      <c r="I21" s="295"/>
      <c r="J21" s="296"/>
    </row>
    <row r="22" spans="1:10" s="8" customFormat="1" ht="17.25" x14ac:dyDescent="0.25">
      <c r="A22" s="21" t="s">
        <v>57</v>
      </c>
      <c r="B22" s="29"/>
      <c r="C22" s="60" t="s">
        <v>124</v>
      </c>
      <c r="D22" s="85">
        <v>25</v>
      </c>
      <c r="E22" s="61" t="s">
        <v>125</v>
      </c>
      <c r="F22" s="247" t="s">
        <v>240</v>
      </c>
      <c r="G22" s="248" t="e">
        <f>ROUND(F22,2)</f>
        <v>#VALUE!</v>
      </c>
      <c r="H22" s="248" t="e">
        <f t="shared" ref="H22" si="0">D22*G22</f>
        <v>#VALUE!</v>
      </c>
      <c r="I22" s="182" t="s">
        <v>126</v>
      </c>
      <c r="J22" s="263" t="s">
        <v>240</v>
      </c>
    </row>
    <row r="23" spans="1:10" s="8" customFormat="1" x14ac:dyDescent="0.25">
      <c r="A23" s="21" t="s">
        <v>60</v>
      </c>
      <c r="B23" s="29"/>
      <c r="C23" s="60" t="s">
        <v>128</v>
      </c>
      <c r="D23" s="85">
        <v>75</v>
      </c>
      <c r="E23" s="61" t="s">
        <v>125</v>
      </c>
      <c r="F23" s="247" t="s">
        <v>240</v>
      </c>
      <c r="G23" s="248" t="e">
        <f t="shared" ref="G23:G26" si="1">ROUND(F23,2)</f>
        <v>#VALUE!</v>
      </c>
      <c r="H23" s="248" t="e">
        <f t="shared" ref="H23:H26" si="2">D23*G23</f>
        <v>#VALUE!</v>
      </c>
      <c r="I23" s="182" t="s">
        <v>129</v>
      </c>
      <c r="J23" s="264" t="s">
        <v>240</v>
      </c>
    </row>
    <row r="24" spans="1:10" s="8" customFormat="1" x14ac:dyDescent="0.25">
      <c r="A24" s="21" t="s">
        <v>63</v>
      </c>
      <c r="B24" s="29"/>
      <c r="C24" s="60" t="s">
        <v>131</v>
      </c>
      <c r="D24" s="85">
        <v>100</v>
      </c>
      <c r="E24" s="61" t="s">
        <v>125</v>
      </c>
      <c r="F24" s="247" t="s">
        <v>240</v>
      </c>
      <c r="G24" s="248" t="e">
        <f t="shared" si="1"/>
        <v>#VALUE!</v>
      </c>
      <c r="H24" s="248" t="e">
        <f t="shared" si="2"/>
        <v>#VALUE!</v>
      </c>
      <c r="I24" s="62" t="s">
        <v>132</v>
      </c>
      <c r="J24" s="264" t="s">
        <v>240</v>
      </c>
    </row>
    <row r="25" spans="1:10" s="8" customFormat="1" x14ac:dyDescent="0.25">
      <c r="A25" s="21" t="s">
        <v>66</v>
      </c>
      <c r="B25" s="29"/>
      <c r="C25" s="60" t="s">
        <v>160</v>
      </c>
      <c r="D25" s="85">
        <v>25</v>
      </c>
      <c r="E25" s="61" t="s">
        <v>125</v>
      </c>
      <c r="F25" s="247" t="s">
        <v>240</v>
      </c>
      <c r="G25" s="248" t="e">
        <f t="shared" si="1"/>
        <v>#VALUE!</v>
      </c>
      <c r="H25" s="248" t="e">
        <f t="shared" si="2"/>
        <v>#VALUE!</v>
      </c>
      <c r="I25" s="182" t="s">
        <v>161</v>
      </c>
      <c r="J25" s="264" t="s">
        <v>240</v>
      </c>
    </row>
    <row r="26" spans="1:10" s="8" customFormat="1" ht="15.75" thickBot="1" x14ac:dyDescent="0.3">
      <c r="A26" s="21" t="s">
        <v>69</v>
      </c>
      <c r="B26" s="49"/>
      <c r="C26" s="49" t="s">
        <v>134</v>
      </c>
      <c r="D26" s="86">
        <v>25</v>
      </c>
      <c r="E26" s="50" t="s">
        <v>125</v>
      </c>
      <c r="F26" s="247" t="s">
        <v>240</v>
      </c>
      <c r="G26" s="248" t="e">
        <f t="shared" si="1"/>
        <v>#VALUE!</v>
      </c>
      <c r="H26" s="248" t="e">
        <f t="shared" si="2"/>
        <v>#VALUE!</v>
      </c>
      <c r="I26" s="171" t="s">
        <v>135</v>
      </c>
      <c r="J26" s="265" t="s">
        <v>240</v>
      </c>
    </row>
    <row r="27" spans="1:10" s="8" customFormat="1" ht="15.75" thickBot="1" x14ac:dyDescent="0.3">
      <c r="A27" s="33" t="s">
        <v>121</v>
      </c>
      <c r="B27" s="34"/>
      <c r="C27" s="295" t="s">
        <v>137</v>
      </c>
      <c r="D27" s="295"/>
      <c r="E27" s="295"/>
      <c r="F27" s="295"/>
      <c r="G27" s="295"/>
      <c r="H27" s="295"/>
      <c r="I27" s="295"/>
      <c r="J27" s="296"/>
    </row>
    <row r="28" spans="1:10" s="104" customFormat="1" x14ac:dyDescent="0.25">
      <c r="A28" s="131" t="s">
        <v>123</v>
      </c>
      <c r="B28" s="132"/>
      <c r="C28" s="133" t="s">
        <v>139</v>
      </c>
      <c r="D28" s="134"/>
      <c r="E28" s="134" t="s">
        <v>41</v>
      </c>
      <c r="F28" s="211"/>
      <c r="G28" s="135"/>
      <c r="H28" s="135"/>
      <c r="I28" s="233" t="s">
        <v>139</v>
      </c>
      <c r="J28" s="136"/>
    </row>
    <row r="29" spans="1:10" s="8" customFormat="1" x14ac:dyDescent="0.25">
      <c r="A29" s="103" t="s">
        <v>127</v>
      </c>
      <c r="B29" s="22"/>
      <c r="C29" s="40" t="s">
        <v>141</v>
      </c>
      <c r="D29" s="78">
        <v>1</v>
      </c>
      <c r="E29" s="24" t="s">
        <v>41</v>
      </c>
      <c r="F29" s="247" t="s">
        <v>240</v>
      </c>
      <c r="G29" s="248" t="e">
        <f>ROUND(F29,2)</f>
        <v>#VALUE!</v>
      </c>
      <c r="H29" s="248" t="e">
        <f t="shared" ref="H29" si="3">D29*G29</f>
        <v>#VALUE!</v>
      </c>
      <c r="I29" s="59" t="s">
        <v>142</v>
      </c>
      <c r="J29" s="264" t="s">
        <v>240</v>
      </c>
    </row>
    <row r="30" spans="1:10" s="104" customFormat="1" x14ac:dyDescent="0.25">
      <c r="A30" s="103" t="s">
        <v>130</v>
      </c>
      <c r="B30" s="113"/>
      <c r="C30" s="114" t="s">
        <v>144</v>
      </c>
      <c r="D30" s="115"/>
      <c r="E30" s="115" t="s">
        <v>41</v>
      </c>
      <c r="F30" s="208"/>
      <c r="G30" s="116"/>
      <c r="H30" s="116"/>
      <c r="I30" s="158" t="s">
        <v>144</v>
      </c>
      <c r="J30" s="137"/>
    </row>
    <row r="31" spans="1:10" s="104" customFormat="1" ht="15.75" thickBot="1" x14ac:dyDescent="0.3">
      <c r="A31" s="139" t="s">
        <v>133</v>
      </c>
      <c r="B31" s="126"/>
      <c r="C31" s="127" t="s">
        <v>146</v>
      </c>
      <c r="D31" s="128"/>
      <c r="E31" s="128" t="s">
        <v>41</v>
      </c>
      <c r="F31" s="210"/>
      <c r="G31" s="129"/>
      <c r="H31" s="129"/>
      <c r="I31" s="170" t="s">
        <v>146</v>
      </c>
      <c r="J31" s="138"/>
    </row>
    <row r="32" spans="1:10" ht="15.75" thickBot="1" x14ac:dyDescent="0.3">
      <c r="A32" s="38"/>
      <c r="B32" s="38"/>
      <c r="C32" s="38"/>
      <c r="D32" s="39"/>
      <c r="E32" s="38"/>
      <c r="F32" s="96"/>
      <c r="G32" s="38"/>
      <c r="H32" s="38"/>
      <c r="I32" s="38"/>
      <c r="J32" s="38"/>
    </row>
    <row r="33" spans="1:10" s="12" customFormat="1" ht="25.35" customHeight="1" thickBot="1" x14ac:dyDescent="0.3">
      <c r="A33" s="287" t="s">
        <v>244</v>
      </c>
      <c r="B33" s="288"/>
      <c r="C33" s="288"/>
      <c r="D33" s="288"/>
      <c r="E33" s="288"/>
      <c r="F33" s="288"/>
      <c r="G33" s="288"/>
      <c r="H33" s="262" t="e">
        <f>SUM(H22:H26,H29)</f>
        <v>#VALUE!</v>
      </c>
      <c r="I33" s="110"/>
      <c r="J33" s="111"/>
    </row>
    <row r="34" spans="1:10" s="12" customFormat="1" ht="25.35" customHeight="1" x14ac:dyDescent="0.25">
      <c r="A34" s="140"/>
      <c r="B34" s="140"/>
      <c r="C34" s="140"/>
      <c r="D34" s="140"/>
      <c r="E34" s="140"/>
      <c r="F34" s="212"/>
      <c r="G34" s="140"/>
      <c r="H34" s="141"/>
      <c r="I34" s="110"/>
      <c r="J34" s="111"/>
    </row>
    <row r="35" spans="1:10" x14ac:dyDescent="0.25">
      <c r="A35" s="38"/>
      <c r="B35" s="38"/>
      <c r="C35" s="38"/>
      <c r="D35" s="39"/>
      <c r="E35" s="38"/>
      <c r="F35" s="96"/>
      <c r="G35" s="38"/>
      <c r="H35" s="38"/>
      <c r="I35" s="38"/>
      <c r="J35" s="38"/>
    </row>
    <row r="36" spans="1:10" x14ac:dyDescent="0.25">
      <c r="A36" s="299" t="s">
        <v>239</v>
      </c>
      <c r="B36" s="299"/>
      <c r="C36" s="299"/>
      <c r="D36" s="299"/>
      <c r="E36" s="299"/>
      <c r="F36" s="299"/>
      <c r="G36" s="299"/>
      <c r="H36" s="299"/>
      <c r="I36" s="299"/>
      <c r="J36" s="299"/>
    </row>
    <row r="37" spans="1:10" x14ac:dyDescent="0.25">
      <c r="A37" s="38"/>
      <c r="B37" s="38"/>
      <c r="C37" s="38"/>
      <c r="D37" s="39"/>
      <c r="E37" s="38"/>
      <c r="F37" s="96"/>
      <c r="G37" s="38"/>
      <c r="H37" s="38"/>
      <c r="I37" s="38"/>
      <c r="J37" s="38"/>
    </row>
    <row r="38" spans="1:10" ht="33" customHeight="1" x14ac:dyDescent="0.25">
      <c r="A38" s="285" t="s">
        <v>254</v>
      </c>
      <c r="B38" s="285"/>
      <c r="C38" s="285"/>
      <c r="D38" s="285"/>
      <c r="E38" s="285"/>
      <c r="F38" s="285"/>
      <c r="G38" s="285"/>
      <c r="H38" s="285"/>
      <c r="I38" s="285"/>
      <c r="J38" s="285"/>
    </row>
  </sheetData>
  <sheetProtection sheet="1" objects="1" scenarios="1"/>
  <mergeCells count="9">
    <mergeCell ref="A38:J38"/>
    <mergeCell ref="A3:B3"/>
    <mergeCell ref="A4:B4"/>
    <mergeCell ref="A5:B5"/>
    <mergeCell ref="A36:J36"/>
    <mergeCell ref="A33:G33"/>
    <mergeCell ref="C27:J27"/>
    <mergeCell ref="C21:J21"/>
    <mergeCell ref="C8:J8"/>
  </mergeCells>
  <phoneticPr fontId="7" type="noConversion"/>
  <printOptions horizontalCentered="1"/>
  <pageMargins left="0.51181102362204722" right="0.51181102362204722" top="0.78740157480314965" bottom="0.78740157480314965" header="0.31496062992125984" footer="0.31496062992125984"/>
  <pageSetup paperSize="9" scale="50" fitToHeight="51" orientation="landscape" r:id="rId1"/>
  <headerFooter>
    <oddFooter>&amp;C&amp;P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38"/>
  <sheetViews>
    <sheetView view="pageBreakPreview" zoomScaleNormal="80" zoomScaleSheetLayoutView="100" workbookViewId="0">
      <pane ySplit="7" topLeftCell="A21" activePane="bottomLeft" state="frozen"/>
      <selection pane="bottomLeft" activeCell="H11" sqref="H11"/>
    </sheetView>
  </sheetViews>
  <sheetFormatPr defaultRowHeight="15" x14ac:dyDescent="0.25"/>
  <cols>
    <col min="1" max="1" width="10.5703125" customWidth="1"/>
    <col min="2" max="2" width="12.5703125" customWidth="1"/>
    <col min="3" max="3" width="40.5703125" customWidth="1"/>
    <col min="4" max="4" width="11.85546875" style="14" customWidth="1"/>
    <col min="5" max="5" width="12.140625" style="14" customWidth="1"/>
    <col min="6" max="6" width="20.7109375" style="214" customWidth="1"/>
    <col min="7" max="7" width="23.7109375" customWidth="1"/>
    <col min="8" max="8" width="14.5703125" customWidth="1"/>
    <col min="9" max="9" width="91.42578125" customWidth="1"/>
    <col min="10" max="10" width="31.5703125" bestFit="1" customWidth="1"/>
  </cols>
  <sheetData>
    <row r="1" spans="1:11" x14ac:dyDescent="0.25">
      <c r="A1" s="38"/>
      <c r="B1" s="38"/>
      <c r="C1" s="38"/>
      <c r="D1" s="39"/>
      <c r="E1" s="39"/>
      <c r="F1" s="213"/>
      <c r="G1" s="38"/>
      <c r="H1" s="38"/>
      <c r="I1" s="38"/>
      <c r="J1" s="93" t="str">
        <f>CELKEM!C1</f>
        <v>Dokumentace zadávacího řízení LFHK-12-2025 – příloha č. 5</v>
      </c>
    </row>
    <row r="2" spans="1:11" ht="15.75" thickBot="1" x14ac:dyDescent="0.3">
      <c r="A2" s="38"/>
      <c r="B2" s="38"/>
      <c r="C2" s="38"/>
      <c r="D2" s="39"/>
      <c r="E2" s="39"/>
      <c r="F2" s="213"/>
      <c r="G2" s="38"/>
      <c r="H2" s="38"/>
      <c r="I2" s="38"/>
      <c r="J2" s="38"/>
    </row>
    <row r="3" spans="1:11" ht="15.75" x14ac:dyDescent="0.25">
      <c r="A3" s="289" t="s">
        <v>0</v>
      </c>
      <c r="B3" s="290"/>
      <c r="C3" s="41" t="str">
        <f>CELKEM!B9</f>
        <v>LF HK – AV technika – Technika pro živé přenosy z piteven 1. etapa (opakované zadání)</v>
      </c>
      <c r="D3" s="42"/>
      <c r="E3" s="42"/>
      <c r="F3" s="43"/>
      <c r="G3" s="38"/>
      <c r="H3" s="38"/>
      <c r="I3" s="38"/>
      <c r="J3" s="38"/>
      <c r="K3" s="8"/>
    </row>
    <row r="4" spans="1:11" ht="15.75" x14ac:dyDescent="0.25">
      <c r="A4" s="291" t="s">
        <v>1</v>
      </c>
      <c r="B4" s="292"/>
      <c r="C4" s="44" t="s">
        <v>255</v>
      </c>
      <c r="D4" s="45"/>
      <c r="E4" s="45"/>
      <c r="F4" s="46"/>
      <c r="G4" s="38"/>
      <c r="H4" s="38"/>
      <c r="I4" s="38"/>
      <c r="J4" s="38"/>
      <c r="K4" s="8"/>
    </row>
    <row r="5" spans="1:11" ht="16.5" thickBot="1" x14ac:dyDescent="0.3">
      <c r="A5" s="293" t="s">
        <v>2</v>
      </c>
      <c r="B5" s="294"/>
      <c r="C5" s="234" t="s">
        <v>162</v>
      </c>
      <c r="D5" s="237"/>
      <c r="E5" s="237"/>
      <c r="F5" s="239"/>
      <c r="G5" s="38"/>
      <c r="H5" s="38"/>
      <c r="I5" s="38"/>
      <c r="J5" s="38"/>
      <c r="K5" s="8"/>
    </row>
    <row r="6" spans="1:11" ht="15.75" thickBot="1" x14ac:dyDescent="0.3">
      <c r="A6" s="38"/>
      <c r="B6" s="38"/>
      <c r="C6" s="38"/>
      <c r="D6" s="39"/>
      <c r="E6" s="39"/>
      <c r="F6" s="213"/>
      <c r="G6" s="38"/>
      <c r="H6" s="38"/>
      <c r="I6" s="38"/>
      <c r="J6" s="38"/>
    </row>
    <row r="7" spans="1:11" s="13" customFormat="1" ht="111" thickBot="1" x14ac:dyDescent="0.3">
      <c r="A7" s="9" t="s">
        <v>235</v>
      </c>
      <c r="B7" s="10" t="s">
        <v>14</v>
      </c>
      <c r="C7" s="11" t="s">
        <v>236</v>
      </c>
      <c r="D7" s="11" t="s">
        <v>15</v>
      </c>
      <c r="E7" s="11" t="s">
        <v>16</v>
      </c>
      <c r="F7" s="95" t="s">
        <v>253</v>
      </c>
      <c r="G7" s="95" t="s">
        <v>241</v>
      </c>
      <c r="H7" s="95" t="s">
        <v>237</v>
      </c>
      <c r="I7" s="177" t="s">
        <v>17</v>
      </c>
      <c r="J7" s="112" t="s">
        <v>238</v>
      </c>
    </row>
    <row r="8" spans="1:11" ht="15.75" thickBot="1" x14ac:dyDescent="0.3">
      <c r="A8" s="35" t="s">
        <v>18</v>
      </c>
      <c r="B8" s="5"/>
      <c r="C8" s="300" t="s">
        <v>163</v>
      </c>
      <c r="D8" s="300"/>
      <c r="E8" s="300"/>
      <c r="F8" s="300"/>
      <c r="G8" s="300"/>
      <c r="H8" s="300"/>
      <c r="I8" s="300"/>
      <c r="J8" s="301"/>
    </row>
    <row r="9" spans="1:11" s="104" customFormat="1" ht="30" x14ac:dyDescent="0.25">
      <c r="A9" s="103" t="s">
        <v>20</v>
      </c>
      <c r="B9" s="113"/>
      <c r="C9" s="114" t="s">
        <v>21</v>
      </c>
      <c r="D9" s="115"/>
      <c r="E9" s="115" t="s">
        <v>22</v>
      </c>
      <c r="F9" s="208"/>
      <c r="G9" s="116"/>
      <c r="H9" s="116"/>
      <c r="I9" s="162" t="s">
        <v>23</v>
      </c>
      <c r="J9" s="136"/>
    </row>
    <row r="10" spans="1:11" s="104" customFormat="1" x14ac:dyDescent="0.25">
      <c r="A10" s="103" t="s">
        <v>24</v>
      </c>
      <c r="B10" s="113"/>
      <c r="C10" s="114" t="s">
        <v>25</v>
      </c>
      <c r="D10" s="115"/>
      <c r="E10" s="115" t="s">
        <v>22</v>
      </c>
      <c r="F10" s="208"/>
      <c r="G10" s="116"/>
      <c r="H10" s="116"/>
      <c r="I10" s="162" t="s">
        <v>26</v>
      </c>
      <c r="J10" s="137"/>
    </row>
    <row r="11" spans="1:11" s="104" customFormat="1" ht="45" x14ac:dyDescent="0.25">
      <c r="A11" s="103" t="s">
        <v>27</v>
      </c>
      <c r="B11" s="113"/>
      <c r="C11" s="114" t="s">
        <v>28</v>
      </c>
      <c r="D11" s="115"/>
      <c r="E11" s="115" t="s">
        <v>22</v>
      </c>
      <c r="F11" s="208"/>
      <c r="G11" s="116"/>
      <c r="H11" s="116"/>
      <c r="I11" s="162" t="s">
        <v>29</v>
      </c>
      <c r="J11" s="137"/>
    </row>
    <row r="12" spans="1:11" s="104" customFormat="1" x14ac:dyDescent="0.25">
      <c r="A12" s="103" t="s">
        <v>30</v>
      </c>
      <c r="B12" s="113"/>
      <c r="C12" s="114" t="s">
        <v>31</v>
      </c>
      <c r="D12" s="115"/>
      <c r="E12" s="115" t="s">
        <v>22</v>
      </c>
      <c r="F12" s="208"/>
      <c r="G12" s="116"/>
      <c r="H12" s="116"/>
      <c r="I12" s="162" t="s">
        <v>32</v>
      </c>
      <c r="J12" s="137"/>
    </row>
    <row r="13" spans="1:11" s="104" customFormat="1" ht="30" x14ac:dyDescent="0.25">
      <c r="A13" s="103" t="s">
        <v>33</v>
      </c>
      <c r="B13" s="113"/>
      <c r="C13" s="114" t="s">
        <v>149</v>
      </c>
      <c r="D13" s="115"/>
      <c r="E13" s="115" t="s">
        <v>22</v>
      </c>
      <c r="F13" s="208"/>
      <c r="G13" s="116"/>
      <c r="H13" s="116"/>
      <c r="I13" s="162" t="s">
        <v>150</v>
      </c>
      <c r="J13" s="137"/>
      <c r="K13" s="118"/>
    </row>
    <row r="14" spans="1:11" s="104" customFormat="1" x14ac:dyDescent="0.25">
      <c r="A14" s="103" t="s">
        <v>36</v>
      </c>
      <c r="B14" s="119"/>
      <c r="C14" s="114" t="s">
        <v>151</v>
      </c>
      <c r="D14" s="115"/>
      <c r="E14" s="115" t="s">
        <v>22</v>
      </c>
      <c r="F14" s="208"/>
      <c r="G14" s="116"/>
      <c r="H14" s="116"/>
      <c r="I14" s="162" t="s">
        <v>152</v>
      </c>
      <c r="J14" s="137"/>
    </row>
    <row r="15" spans="1:11" s="104" customFormat="1" x14ac:dyDescent="0.25">
      <c r="A15" s="103" t="s">
        <v>39</v>
      </c>
      <c r="B15" s="113"/>
      <c r="C15" s="114" t="s">
        <v>50</v>
      </c>
      <c r="D15" s="115"/>
      <c r="E15" s="115" t="s">
        <v>22</v>
      </c>
      <c r="F15" s="208"/>
      <c r="G15" s="116"/>
      <c r="H15" s="116"/>
      <c r="I15" s="162" t="s">
        <v>51</v>
      </c>
      <c r="J15" s="137"/>
    </row>
    <row r="16" spans="1:11" s="104" customFormat="1" x14ac:dyDescent="0.25">
      <c r="A16" s="103" t="s">
        <v>43</v>
      </c>
      <c r="B16" s="120"/>
      <c r="C16" s="120" t="s">
        <v>37</v>
      </c>
      <c r="D16" s="121"/>
      <c r="E16" s="121" t="s">
        <v>22</v>
      </c>
      <c r="F16" s="209"/>
      <c r="G16" s="122"/>
      <c r="H16" s="122"/>
      <c r="I16" s="162" t="s">
        <v>38</v>
      </c>
      <c r="J16" s="117"/>
    </row>
    <row r="17" spans="1:10" s="104" customFormat="1" ht="60" x14ac:dyDescent="0.25">
      <c r="A17" s="103" t="s">
        <v>46</v>
      </c>
      <c r="B17" s="124"/>
      <c r="C17" s="125" t="s">
        <v>53</v>
      </c>
      <c r="D17" s="115"/>
      <c r="E17" s="115" t="s">
        <v>22</v>
      </c>
      <c r="F17" s="208"/>
      <c r="G17" s="116"/>
      <c r="H17" s="116"/>
      <c r="I17" s="162" t="s">
        <v>54</v>
      </c>
      <c r="J17" s="117"/>
    </row>
    <row r="18" spans="1:10" s="104" customFormat="1" ht="30" x14ac:dyDescent="0.25">
      <c r="A18" s="103" t="s">
        <v>49</v>
      </c>
      <c r="B18" s="124"/>
      <c r="C18" s="120" t="s">
        <v>153</v>
      </c>
      <c r="D18" s="115"/>
      <c r="E18" s="115" t="s">
        <v>22</v>
      </c>
      <c r="F18" s="208"/>
      <c r="G18" s="116"/>
      <c r="H18" s="116"/>
      <c r="I18" s="162" t="s">
        <v>154</v>
      </c>
      <c r="J18" s="117"/>
    </row>
    <row r="19" spans="1:10" s="104" customFormat="1" ht="57.95" customHeight="1" x14ac:dyDescent="0.25">
      <c r="A19" s="103" t="s">
        <v>52</v>
      </c>
      <c r="B19" s="124"/>
      <c r="C19" s="120" t="s">
        <v>155</v>
      </c>
      <c r="D19" s="115"/>
      <c r="E19" s="115" t="s">
        <v>22</v>
      </c>
      <c r="F19" s="208"/>
      <c r="G19" s="116"/>
      <c r="H19" s="116"/>
      <c r="I19" s="162" t="s">
        <v>156</v>
      </c>
      <c r="J19" s="117"/>
    </row>
    <row r="20" spans="1:10" s="104" customFormat="1" ht="15.75" thickBot="1" x14ac:dyDescent="0.3">
      <c r="A20" s="103" t="s">
        <v>157</v>
      </c>
      <c r="B20" s="126"/>
      <c r="C20" s="127" t="s">
        <v>158</v>
      </c>
      <c r="D20" s="128"/>
      <c r="E20" s="128" t="s">
        <v>41</v>
      </c>
      <c r="F20" s="210"/>
      <c r="G20" s="129"/>
      <c r="H20" s="129"/>
      <c r="I20" s="183" t="s">
        <v>159</v>
      </c>
      <c r="J20" s="138"/>
    </row>
    <row r="21" spans="1:10" s="8" customFormat="1" ht="15.75" thickBot="1" x14ac:dyDescent="0.3">
      <c r="A21" s="33" t="s">
        <v>55</v>
      </c>
      <c r="B21" s="34"/>
      <c r="C21" s="295" t="s">
        <v>122</v>
      </c>
      <c r="D21" s="295"/>
      <c r="E21" s="295"/>
      <c r="F21" s="295"/>
      <c r="G21" s="295"/>
      <c r="H21" s="295"/>
      <c r="I21" s="295"/>
      <c r="J21" s="296"/>
    </row>
    <row r="22" spans="1:10" s="8" customFormat="1" ht="17.25" x14ac:dyDescent="0.25">
      <c r="A22" s="21" t="s">
        <v>57</v>
      </c>
      <c r="B22" s="29"/>
      <c r="C22" s="60" t="s">
        <v>124</v>
      </c>
      <c r="D22" s="85">
        <v>50</v>
      </c>
      <c r="E22" s="61" t="s">
        <v>125</v>
      </c>
      <c r="F22" s="247" t="s">
        <v>240</v>
      </c>
      <c r="G22" s="248" t="e">
        <f>ROUND(F22,2)</f>
        <v>#VALUE!</v>
      </c>
      <c r="H22" s="248" t="e">
        <f t="shared" ref="H22:H26" si="0">D22*G22</f>
        <v>#VALUE!</v>
      </c>
      <c r="I22" s="182" t="s">
        <v>126</v>
      </c>
      <c r="J22" s="264" t="s">
        <v>240</v>
      </c>
    </row>
    <row r="23" spans="1:10" s="8" customFormat="1" x14ac:dyDescent="0.25">
      <c r="A23" s="21" t="s">
        <v>60</v>
      </c>
      <c r="B23" s="29"/>
      <c r="C23" s="60" t="s">
        <v>128</v>
      </c>
      <c r="D23" s="85">
        <v>160</v>
      </c>
      <c r="E23" s="61" t="s">
        <v>125</v>
      </c>
      <c r="F23" s="247" t="s">
        <v>240</v>
      </c>
      <c r="G23" s="248" t="e">
        <f>ROUND(F23,2)</f>
        <v>#VALUE!</v>
      </c>
      <c r="H23" s="248" t="e">
        <f t="shared" si="0"/>
        <v>#VALUE!</v>
      </c>
      <c r="I23" s="182" t="s">
        <v>129</v>
      </c>
      <c r="J23" s="264" t="s">
        <v>240</v>
      </c>
    </row>
    <row r="24" spans="1:10" s="8" customFormat="1" x14ac:dyDescent="0.25">
      <c r="A24" s="21" t="s">
        <v>63</v>
      </c>
      <c r="B24" s="29"/>
      <c r="C24" s="60" t="s">
        <v>131</v>
      </c>
      <c r="D24" s="85">
        <v>240</v>
      </c>
      <c r="E24" s="61" t="s">
        <v>125</v>
      </c>
      <c r="F24" s="247" t="s">
        <v>240</v>
      </c>
      <c r="G24" s="248" t="e">
        <f>ROUND(F24,2)</f>
        <v>#VALUE!</v>
      </c>
      <c r="H24" s="248" t="e">
        <f t="shared" si="0"/>
        <v>#VALUE!</v>
      </c>
      <c r="I24" s="62" t="s">
        <v>132</v>
      </c>
      <c r="J24" s="264" t="s">
        <v>240</v>
      </c>
    </row>
    <row r="25" spans="1:10" s="8" customFormat="1" x14ac:dyDescent="0.25">
      <c r="A25" s="21" t="s">
        <v>66</v>
      </c>
      <c r="B25" s="29"/>
      <c r="C25" s="60" t="s">
        <v>160</v>
      </c>
      <c r="D25" s="85">
        <v>40</v>
      </c>
      <c r="E25" s="61" t="s">
        <v>125</v>
      </c>
      <c r="F25" s="247" t="s">
        <v>240</v>
      </c>
      <c r="G25" s="248" t="e">
        <f>ROUND(F25,2)</f>
        <v>#VALUE!</v>
      </c>
      <c r="H25" s="248" t="e">
        <f t="shared" si="0"/>
        <v>#VALUE!</v>
      </c>
      <c r="I25" s="182" t="s">
        <v>161</v>
      </c>
      <c r="J25" s="264" t="s">
        <v>240</v>
      </c>
    </row>
    <row r="26" spans="1:10" s="8" customFormat="1" ht="15.75" thickBot="1" x14ac:dyDescent="0.3">
      <c r="A26" s="21" t="s">
        <v>69</v>
      </c>
      <c r="B26" s="49"/>
      <c r="C26" s="49" t="s">
        <v>134</v>
      </c>
      <c r="D26" s="86">
        <v>40</v>
      </c>
      <c r="E26" s="50" t="s">
        <v>125</v>
      </c>
      <c r="F26" s="247" t="s">
        <v>240</v>
      </c>
      <c r="G26" s="248" t="e">
        <f>ROUND(F26,2)</f>
        <v>#VALUE!</v>
      </c>
      <c r="H26" s="248" t="e">
        <f t="shared" si="0"/>
        <v>#VALUE!</v>
      </c>
      <c r="I26" s="171" t="s">
        <v>135</v>
      </c>
      <c r="J26" s="265" t="s">
        <v>240</v>
      </c>
    </row>
    <row r="27" spans="1:10" s="8" customFormat="1" ht="15.75" thickBot="1" x14ac:dyDescent="0.3">
      <c r="A27" s="33" t="s">
        <v>121</v>
      </c>
      <c r="B27" s="34"/>
      <c r="C27" s="295" t="s">
        <v>137</v>
      </c>
      <c r="D27" s="295"/>
      <c r="E27" s="295"/>
      <c r="F27" s="295"/>
      <c r="G27" s="295"/>
      <c r="H27" s="295"/>
      <c r="I27" s="295"/>
      <c r="J27" s="296"/>
    </row>
    <row r="28" spans="1:10" s="104" customFormat="1" x14ac:dyDescent="0.25">
      <c r="A28" s="131" t="s">
        <v>123</v>
      </c>
      <c r="B28" s="132"/>
      <c r="C28" s="133" t="s">
        <v>139</v>
      </c>
      <c r="D28" s="134"/>
      <c r="E28" s="134" t="s">
        <v>41</v>
      </c>
      <c r="F28" s="211"/>
      <c r="G28" s="135"/>
      <c r="H28" s="135"/>
      <c r="I28" s="233" t="s">
        <v>139</v>
      </c>
      <c r="J28" s="136"/>
    </row>
    <row r="29" spans="1:10" s="8" customFormat="1" x14ac:dyDescent="0.25">
      <c r="A29" s="21" t="s">
        <v>127</v>
      </c>
      <c r="B29" s="22"/>
      <c r="C29" s="40" t="s">
        <v>141</v>
      </c>
      <c r="D29" s="78">
        <v>1</v>
      </c>
      <c r="E29" s="24" t="s">
        <v>41</v>
      </c>
      <c r="F29" s="247" t="s">
        <v>240</v>
      </c>
      <c r="G29" s="248" t="e">
        <f>ROUND(F29,2)</f>
        <v>#VALUE!</v>
      </c>
      <c r="H29" s="248" t="e">
        <f t="shared" ref="H29" si="1">D29*G29</f>
        <v>#VALUE!</v>
      </c>
      <c r="I29" s="59" t="s">
        <v>142</v>
      </c>
      <c r="J29" s="264" t="s">
        <v>240</v>
      </c>
    </row>
    <row r="30" spans="1:10" s="104" customFormat="1" x14ac:dyDescent="0.25">
      <c r="A30" s="103" t="s">
        <v>130</v>
      </c>
      <c r="B30" s="113"/>
      <c r="C30" s="114" t="s">
        <v>144</v>
      </c>
      <c r="D30" s="115"/>
      <c r="E30" s="115" t="s">
        <v>41</v>
      </c>
      <c r="F30" s="208"/>
      <c r="G30" s="116"/>
      <c r="H30" s="116"/>
      <c r="I30" s="158" t="s">
        <v>144</v>
      </c>
      <c r="J30" s="137"/>
    </row>
    <row r="31" spans="1:10" s="104" customFormat="1" ht="15.75" thickBot="1" x14ac:dyDescent="0.3">
      <c r="A31" s="139" t="s">
        <v>133</v>
      </c>
      <c r="B31" s="126"/>
      <c r="C31" s="127" t="s">
        <v>146</v>
      </c>
      <c r="D31" s="128"/>
      <c r="E31" s="128" t="s">
        <v>41</v>
      </c>
      <c r="F31" s="210"/>
      <c r="G31" s="129"/>
      <c r="H31" s="129"/>
      <c r="I31" s="170" t="s">
        <v>146</v>
      </c>
      <c r="J31" s="138"/>
    </row>
    <row r="32" spans="1:10" ht="15.75" thickBot="1" x14ac:dyDescent="0.3">
      <c r="A32" s="38"/>
      <c r="B32" s="38"/>
      <c r="C32" s="38"/>
      <c r="D32" s="39"/>
      <c r="E32" s="39"/>
      <c r="F32" s="213"/>
      <c r="G32" s="38"/>
      <c r="H32" s="38"/>
      <c r="I32" s="38"/>
      <c r="J32" s="38"/>
    </row>
    <row r="33" spans="1:10" s="12" customFormat="1" ht="25.35" customHeight="1" thickBot="1" x14ac:dyDescent="0.3">
      <c r="A33" s="287" t="s">
        <v>246</v>
      </c>
      <c r="B33" s="288"/>
      <c r="C33" s="288"/>
      <c r="D33" s="288"/>
      <c r="E33" s="288"/>
      <c r="F33" s="288"/>
      <c r="G33" s="288"/>
      <c r="H33" s="262" t="e">
        <f>SUM(H22:H26,H29)</f>
        <v>#VALUE!</v>
      </c>
      <c r="I33" s="110"/>
      <c r="J33" s="111"/>
    </row>
    <row r="34" spans="1:10" s="12" customFormat="1" ht="25.35" customHeight="1" x14ac:dyDescent="0.25">
      <c r="A34" s="140"/>
      <c r="B34" s="140"/>
      <c r="C34" s="140"/>
      <c r="D34" s="140"/>
      <c r="E34" s="140"/>
      <c r="F34" s="212"/>
      <c r="G34" s="140"/>
      <c r="H34" s="110"/>
      <c r="I34" s="110"/>
      <c r="J34" s="111"/>
    </row>
    <row r="35" spans="1:10" x14ac:dyDescent="0.25">
      <c r="A35" s="38"/>
      <c r="B35" s="38"/>
      <c r="C35" s="38"/>
      <c r="D35" s="39"/>
      <c r="E35" s="39"/>
      <c r="F35" s="213"/>
      <c r="G35" s="38"/>
      <c r="H35" s="38"/>
      <c r="I35" s="38"/>
      <c r="J35" s="38"/>
    </row>
    <row r="36" spans="1:10" x14ac:dyDescent="0.25">
      <c r="A36" s="299" t="s">
        <v>239</v>
      </c>
      <c r="B36" s="299"/>
      <c r="C36" s="299"/>
      <c r="D36" s="299"/>
      <c r="E36" s="299"/>
      <c r="F36" s="299"/>
      <c r="G36" s="299"/>
      <c r="H36" s="299"/>
      <c r="I36" s="299"/>
      <c r="J36" s="299"/>
    </row>
    <row r="37" spans="1:10" x14ac:dyDescent="0.25">
      <c r="A37" s="38"/>
      <c r="B37" s="38"/>
      <c r="C37" s="38"/>
      <c r="D37" s="39"/>
      <c r="E37" s="39"/>
      <c r="F37" s="213"/>
      <c r="G37" s="38"/>
      <c r="H37" s="38"/>
      <c r="I37" s="38"/>
      <c r="J37" s="38"/>
    </row>
    <row r="38" spans="1:10" ht="33.75" customHeight="1" x14ac:dyDescent="0.25">
      <c r="A38" s="285" t="s">
        <v>254</v>
      </c>
      <c r="B38" s="285"/>
      <c r="C38" s="285"/>
      <c r="D38" s="285"/>
      <c r="E38" s="285"/>
      <c r="F38" s="285"/>
      <c r="G38" s="285"/>
      <c r="H38" s="285"/>
      <c r="I38" s="285"/>
      <c r="J38" s="285"/>
    </row>
  </sheetData>
  <sheetProtection sheet="1" objects="1" scenarios="1"/>
  <mergeCells count="9">
    <mergeCell ref="A38:J38"/>
    <mergeCell ref="A3:B3"/>
    <mergeCell ref="A4:B4"/>
    <mergeCell ref="A5:B5"/>
    <mergeCell ref="A36:J36"/>
    <mergeCell ref="A33:G33"/>
    <mergeCell ref="C27:J27"/>
    <mergeCell ref="C21:J21"/>
    <mergeCell ref="C8:J8"/>
  </mergeCells>
  <phoneticPr fontId="7" type="noConversion"/>
  <printOptions horizontalCentered="1"/>
  <pageMargins left="0.51181102362204722" right="0.51181102362204722" top="0.78740157480314965" bottom="0.78740157480314965" header="0.31496062992125984" footer="0.31496062992125984"/>
  <pageSetup paperSize="9" scale="50" fitToHeight="51" orientation="landscape" r:id="rId1"/>
  <headerFooter>
    <oddFooter>&amp;C&amp;P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50"/>
  <sheetViews>
    <sheetView view="pageBreakPreview" zoomScaleNormal="70" zoomScaleSheetLayoutView="100" workbookViewId="0">
      <pane ySplit="7" topLeftCell="A36" activePane="bottomLeft" state="frozen"/>
      <selection pane="bottomLeft" activeCell="I44" sqref="I44"/>
    </sheetView>
  </sheetViews>
  <sheetFormatPr defaultRowHeight="15" x14ac:dyDescent="0.25"/>
  <cols>
    <col min="1" max="1" width="10.5703125" customWidth="1"/>
    <col min="2" max="2" width="12.5703125" customWidth="1"/>
    <col min="3" max="3" width="40.5703125" customWidth="1"/>
    <col min="4" max="4" width="11.5703125" style="14" customWidth="1"/>
    <col min="5" max="5" width="12.140625" style="14" customWidth="1"/>
    <col min="6" max="6" width="20.140625" style="214" customWidth="1"/>
    <col min="7" max="7" width="21.85546875" customWidth="1"/>
    <col min="8" max="8" width="14.5703125" customWidth="1"/>
    <col min="9" max="9" width="91.42578125" customWidth="1"/>
    <col min="10" max="10" width="31.5703125" bestFit="1" customWidth="1"/>
  </cols>
  <sheetData>
    <row r="1" spans="1:14" x14ac:dyDescent="0.25">
      <c r="A1" s="38"/>
      <c r="B1" s="38"/>
      <c r="C1" s="38"/>
      <c r="D1" s="39"/>
      <c r="E1" s="39"/>
      <c r="F1" s="213"/>
      <c r="G1" s="38"/>
      <c r="H1" s="38"/>
      <c r="I1" s="38"/>
      <c r="J1" s="93" t="str">
        <f>CELKEM!C1</f>
        <v>Dokumentace zadávacího řízení LFHK-12-2025 – příloha č. 5</v>
      </c>
    </row>
    <row r="2" spans="1:14" ht="15.75" thickBot="1" x14ac:dyDescent="0.3">
      <c r="A2" s="38"/>
      <c r="B2" s="38"/>
      <c r="C2" s="38"/>
      <c r="D2" s="39"/>
      <c r="E2" s="39"/>
      <c r="F2" s="213"/>
      <c r="G2" s="38"/>
      <c r="H2" s="38"/>
      <c r="I2" s="38"/>
      <c r="J2" s="38"/>
    </row>
    <row r="3" spans="1:14" ht="15.75" x14ac:dyDescent="0.25">
      <c r="A3" s="289" t="s">
        <v>0</v>
      </c>
      <c r="B3" s="290"/>
      <c r="C3" s="41" t="str">
        <f>CELKEM!B9</f>
        <v>LF HK – AV technika – Technika pro živé přenosy z piteven 1. etapa (opakované zadání)</v>
      </c>
      <c r="D3" s="42"/>
      <c r="E3" s="42"/>
      <c r="F3" s="43"/>
      <c r="G3" s="38"/>
      <c r="H3" s="38"/>
      <c r="I3" s="38"/>
      <c r="J3" s="38"/>
      <c r="K3" s="8"/>
    </row>
    <row r="4" spans="1:14" ht="15.75" x14ac:dyDescent="0.25">
      <c r="A4" s="291" t="s">
        <v>1</v>
      </c>
      <c r="B4" s="292"/>
      <c r="C4" s="44" t="s">
        <v>255</v>
      </c>
      <c r="D4" s="45"/>
      <c r="E4" s="45"/>
      <c r="F4" s="46"/>
      <c r="G4" s="38"/>
      <c r="H4" s="38"/>
      <c r="I4" s="38"/>
      <c r="J4" s="38"/>
      <c r="K4" s="8"/>
    </row>
    <row r="5" spans="1:14" ht="16.5" thickBot="1" x14ac:dyDescent="0.3">
      <c r="A5" s="293" t="s">
        <v>2</v>
      </c>
      <c r="B5" s="294"/>
      <c r="C5" s="234" t="s">
        <v>164</v>
      </c>
      <c r="D5" s="237"/>
      <c r="E5" s="237"/>
      <c r="F5" s="239"/>
      <c r="G5" s="38"/>
      <c r="H5" s="38"/>
      <c r="I5" s="38"/>
      <c r="J5" s="38"/>
      <c r="K5" s="8"/>
    </row>
    <row r="6" spans="1:14" ht="15.75" thickBot="1" x14ac:dyDescent="0.3">
      <c r="A6" s="38"/>
      <c r="B6" s="38"/>
      <c r="C6" s="38"/>
      <c r="D6" s="39"/>
      <c r="E6" s="39"/>
      <c r="F6" s="213"/>
      <c r="G6" s="38"/>
      <c r="H6" s="38"/>
      <c r="I6" s="38"/>
      <c r="J6" s="38"/>
    </row>
    <row r="7" spans="1:14" s="13" customFormat="1" ht="111" thickBot="1" x14ac:dyDescent="0.3">
      <c r="A7" s="9" t="s">
        <v>235</v>
      </c>
      <c r="B7" s="10" t="s">
        <v>14</v>
      </c>
      <c r="C7" s="11" t="s">
        <v>236</v>
      </c>
      <c r="D7" s="11" t="s">
        <v>15</v>
      </c>
      <c r="E7" s="11" t="s">
        <v>16</v>
      </c>
      <c r="F7" s="95" t="s">
        <v>253</v>
      </c>
      <c r="G7" s="95" t="s">
        <v>241</v>
      </c>
      <c r="H7" s="95" t="s">
        <v>237</v>
      </c>
      <c r="I7" s="177" t="s">
        <v>17</v>
      </c>
      <c r="J7" s="112" t="s">
        <v>238</v>
      </c>
    </row>
    <row r="8" spans="1:14" ht="15.75" thickBot="1" x14ac:dyDescent="0.3">
      <c r="A8" s="36" t="s">
        <v>18</v>
      </c>
      <c r="B8" s="37"/>
      <c r="C8" s="297" t="s">
        <v>165</v>
      </c>
      <c r="D8" s="297"/>
      <c r="E8" s="297"/>
      <c r="F8" s="297"/>
      <c r="G8" s="297"/>
      <c r="H8" s="297"/>
      <c r="I8" s="297"/>
      <c r="J8" s="298"/>
    </row>
    <row r="9" spans="1:14" s="104" customFormat="1" ht="45" x14ac:dyDescent="0.25">
      <c r="A9" s="103" t="s">
        <v>20</v>
      </c>
      <c r="B9" s="142"/>
      <c r="C9" s="143" t="s">
        <v>94</v>
      </c>
      <c r="D9" s="144"/>
      <c r="E9" s="144" t="s">
        <v>22</v>
      </c>
      <c r="F9" s="215"/>
      <c r="G9" s="145"/>
      <c r="H9" s="145"/>
      <c r="I9" s="173" t="s">
        <v>95</v>
      </c>
      <c r="J9" s="178"/>
      <c r="N9" s="147"/>
    </row>
    <row r="10" spans="1:14" s="104" customFormat="1" ht="30" x14ac:dyDescent="0.25">
      <c r="A10" s="103" t="s">
        <v>24</v>
      </c>
      <c r="B10" s="115"/>
      <c r="C10" s="124" t="s">
        <v>116</v>
      </c>
      <c r="D10" s="115"/>
      <c r="E10" s="115" t="s">
        <v>22</v>
      </c>
      <c r="F10" s="208"/>
      <c r="G10" s="116"/>
      <c r="H10" s="116"/>
      <c r="I10" s="162" t="s">
        <v>117</v>
      </c>
      <c r="J10" s="117"/>
    </row>
    <row r="11" spans="1:14" s="104" customFormat="1" ht="30" x14ac:dyDescent="0.25">
      <c r="A11" s="103" t="s">
        <v>27</v>
      </c>
      <c r="B11" s="148"/>
      <c r="C11" s="149" t="s">
        <v>166</v>
      </c>
      <c r="D11" s="148"/>
      <c r="E11" s="148" t="s">
        <v>22</v>
      </c>
      <c r="F11" s="216"/>
      <c r="G11" s="150"/>
      <c r="H11" s="150"/>
      <c r="I11" s="175" t="s">
        <v>167</v>
      </c>
      <c r="J11" s="151"/>
    </row>
    <row r="12" spans="1:14" s="104" customFormat="1" ht="30" x14ac:dyDescent="0.25">
      <c r="A12" s="103" t="s">
        <v>30</v>
      </c>
      <c r="B12" s="115"/>
      <c r="C12" s="124" t="s">
        <v>119</v>
      </c>
      <c r="D12" s="115"/>
      <c r="E12" s="115" t="s">
        <v>22</v>
      </c>
      <c r="F12" s="208"/>
      <c r="G12" s="116"/>
      <c r="H12" s="116"/>
      <c r="I12" s="162" t="s">
        <v>120</v>
      </c>
      <c r="J12" s="117"/>
    </row>
    <row r="13" spans="1:14" s="157" customFormat="1" ht="30" x14ac:dyDescent="0.25">
      <c r="A13" s="103" t="s">
        <v>33</v>
      </c>
      <c r="B13" s="152"/>
      <c r="C13" s="153" t="s">
        <v>168</v>
      </c>
      <c r="D13" s="154"/>
      <c r="E13" s="154" t="s">
        <v>22</v>
      </c>
      <c r="F13" s="217"/>
      <c r="G13" s="155"/>
      <c r="H13" s="155"/>
      <c r="I13" s="174" t="s">
        <v>169</v>
      </c>
      <c r="J13" s="179"/>
      <c r="K13" s="104"/>
    </row>
    <row r="14" spans="1:14" s="157" customFormat="1" x14ac:dyDescent="0.25">
      <c r="A14" s="103" t="s">
        <v>36</v>
      </c>
      <c r="B14" s="152"/>
      <c r="C14" s="153" t="s">
        <v>170</v>
      </c>
      <c r="D14" s="154"/>
      <c r="E14" s="154" t="s">
        <v>22</v>
      </c>
      <c r="F14" s="217"/>
      <c r="G14" s="155"/>
      <c r="H14" s="155"/>
      <c r="I14" s="174" t="s">
        <v>171</v>
      </c>
      <c r="J14" s="179"/>
      <c r="K14" s="104"/>
    </row>
    <row r="15" spans="1:14" s="104" customFormat="1" ht="60" x14ac:dyDescent="0.25">
      <c r="A15" s="103" t="s">
        <v>39</v>
      </c>
      <c r="B15" s="124"/>
      <c r="C15" s="125" t="s">
        <v>172</v>
      </c>
      <c r="D15" s="115"/>
      <c r="E15" s="115" t="s">
        <v>22</v>
      </c>
      <c r="F15" s="208"/>
      <c r="G15" s="116"/>
      <c r="H15" s="116"/>
      <c r="I15" s="162" t="s">
        <v>173</v>
      </c>
      <c r="J15" s="117"/>
    </row>
    <row r="16" spans="1:14" s="104" customFormat="1" x14ac:dyDescent="0.25">
      <c r="A16" s="103" t="s">
        <v>43</v>
      </c>
      <c r="B16" s="124"/>
      <c r="C16" s="125" t="s">
        <v>174</v>
      </c>
      <c r="D16" s="115"/>
      <c r="E16" s="115" t="s">
        <v>22</v>
      </c>
      <c r="F16" s="208"/>
      <c r="G16" s="116"/>
      <c r="H16" s="116"/>
      <c r="I16" s="176" t="s">
        <v>174</v>
      </c>
      <c r="J16" s="117"/>
    </row>
    <row r="17" spans="1:12" s="157" customFormat="1" x14ac:dyDescent="0.25">
      <c r="A17" s="103" t="s">
        <v>46</v>
      </c>
      <c r="B17" s="113"/>
      <c r="C17" s="114" t="s">
        <v>175</v>
      </c>
      <c r="D17" s="115"/>
      <c r="E17" s="115" t="s">
        <v>22</v>
      </c>
      <c r="F17" s="208"/>
      <c r="G17" s="116"/>
      <c r="H17" s="116"/>
      <c r="I17" s="162" t="s">
        <v>176</v>
      </c>
      <c r="J17" s="137"/>
      <c r="K17" s="104"/>
    </row>
    <row r="18" spans="1:12" s="157" customFormat="1" ht="30" x14ac:dyDescent="0.25">
      <c r="A18" s="103" t="s">
        <v>49</v>
      </c>
      <c r="B18" s="113"/>
      <c r="C18" s="114" t="s">
        <v>177</v>
      </c>
      <c r="D18" s="115"/>
      <c r="E18" s="115" t="s">
        <v>22</v>
      </c>
      <c r="F18" s="208"/>
      <c r="G18" s="116"/>
      <c r="H18" s="116"/>
      <c r="I18" s="162" t="s">
        <v>178</v>
      </c>
      <c r="J18" s="137"/>
      <c r="K18" s="104"/>
    </row>
    <row r="19" spans="1:12" s="157" customFormat="1" ht="45.75" thickBot="1" x14ac:dyDescent="0.3">
      <c r="A19" s="103" t="s">
        <v>52</v>
      </c>
      <c r="B19" s="113"/>
      <c r="C19" s="114" t="s">
        <v>179</v>
      </c>
      <c r="D19" s="115"/>
      <c r="E19" s="115" t="s">
        <v>22</v>
      </c>
      <c r="F19" s="208"/>
      <c r="G19" s="116"/>
      <c r="H19" s="116"/>
      <c r="I19" s="162" t="s">
        <v>180</v>
      </c>
      <c r="J19" s="138"/>
      <c r="K19" s="104"/>
    </row>
    <row r="20" spans="1:12" ht="15.75" thickBot="1" x14ac:dyDescent="0.3">
      <c r="A20" s="166" t="s">
        <v>55</v>
      </c>
      <c r="B20" s="167"/>
      <c r="C20" s="302" t="s">
        <v>181</v>
      </c>
      <c r="D20" s="302"/>
      <c r="E20" s="302"/>
      <c r="F20" s="302"/>
      <c r="G20" s="302"/>
      <c r="H20" s="302"/>
      <c r="I20" s="302"/>
      <c r="J20" s="303"/>
    </row>
    <row r="21" spans="1:12" s="8" customFormat="1" ht="45" x14ac:dyDescent="0.25">
      <c r="A21" s="17" t="s">
        <v>57</v>
      </c>
      <c r="B21" s="20"/>
      <c r="C21" s="28" t="s">
        <v>182</v>
      </c>
      <c r="D21" s="87">
        <v>1</v>
      </c>
      <c r="E21" s="20" t="s">
        <v>41</v>
      </c>
      <c r="F21" s="258" t="s">
        <v>240</v>
      </c>
      <c r="G21" s="259" t="e">
        <f>ROUND(F21,2)</f>
        <v>#VALUE!</v>
      </c>
      <c r="H21" s="259" t="e">
        <f t="shared" ref="H21:H23" si="0">D21*G21</f>
        <v>#VALUE!</v>
      </c>
      <c r="I21" s="172" t="s">
        <v>183</v>
      </c>
      <c r="J21" s="263" t="s">
        <v>240</v>
      </c>
    </row>
    <row r="22" spans="1:12" s="8" customFormat="1" x14ac:dyDescent="0.25">
      <c r="A22" s="55" t="s">
        <v>60</v>
      </c>
      <c r="B22" s="47"/>
      <c r="C22" s="47" t="s">
        <v>61</v>
      </c>
      <c r="D22" s="82">
        <v>1</v>
      </c>
      <c r="E22" s="56" t="s">
        <v>22</v>
      </c>
      <c r="F22" s="247" t="s">
        <v>240</v>
      </c>
      <c r="G22" s="248" t="e">
        <f>ROUND(F22,2)</f>
        <v>#VALUE!</v>
      </c>
      <c r="H22" s="248" t="e">
        <f t="shared" si="0"/>
        <v>#VALUE!</v>
      </c>
      <c r="I22" s="73" t="s">
        <v>62</v>
      </c>
      <c r="J22" s="264" t="s">
        <v>240</v>
      </c>
    </row>
    <row r="23" spans="1:12" s="8" customFormat="1" x14ac:dyDescent="0.25">
      <c r="A23" s="55" t="s">
        <v>63</v>
      </c>
      <c r="B23" s="47"/>
      <c r="C23" s="47" t="s">
        <v>184</v>
      </c>
      <c r="D23" s="82">
        <v>1</v>
      </c>
      <c r="E23" s="56" t="s">
        <v>22</v>
      </c>
      <c r="F23" s="247" t="s">
        <v>240</v>
      </c>
      <c r="G23" s="248" t="e">
        <f>ROUND(F23,2)</f>
        <v>#VALUE!</v>
      </c>
      <c r="H23" s="248" t="e">
        <f t="shared" si="0"/>
        <v>#VALUE!</v>
      </c>
      <c r="I23" s="73" t="s">
        <v>185</v>
      </c>
      <c r="J23" s="264" t="s">
        <v>240</v>
      </c>
    </row>
    <row r="24" spans="1:12" s="104" customFormat="1" ht="45" x14ac:dyDescent="0.25">
      <c r="A24" s="160" t="s">
        <v>66</v>
      </c>
      <c r="B24" s="161"/>
      <c r="C24" s="161" t="s">
        <v>104</v>
      </c>
      <c r="D24" s="144"/>
      <c r="E24" s="144" t="s">
        <v>22</v>
      </c>
      <c r="F24" s="215"/>
      <c r="G24" s="145"/>
      <c r="H24" s="145"/>
      <c r="I24" s="173" t="s">
        <v>105</v>
      </c>
      <c r="J24" s="146"/>
    </row>
    <row r="25" spans="1:12" s="104" customFormat="1" ht="60" x14ac:dyDescent="0.25">
      <c r="A25" s="160" t="s">
        <v>69</v>
      </c>
      <c r="B25" s="120"/>
      <c r="C25" s="120" t="s">
        <v>186</v>
      </c>
      <c r="D25" s="115"/>
      <c r="E25" s="115" t="s">
        <v>22</v>
      </c>
      <c r="F25" s="208"/>
      <c r="G25" s="116"/>
      <c r="H25" s="116"/>
      <c r="I25" s="162" t="s">
        <v>187</v>
      </c>
      <c r="J25" s="117"/>
      <c r="K25" s="165"/>
      <c r="L25" s="123"/>
    </row>
    <row r="26" spans="1:12" s="157" customFormat="1" ht="30" x14ac:dyDescent="0.25">
      <c r="A26" s="160" t="s">
        <v>72</v>
      </c>
      <c r="B26" s="124"/>
      <c r="C26" s="124" t="s">
        <v>188</v>
      </c>
      <c r="D26" s="115"/>
      <c r="E26" s="115" t="s">
        <v>22</v>
      </c>
      <c r="F26" s="208"/>
      <c r="G26" s="116"/>
      <c r="H26" s="116"/>
      <c r="I26" s="162" t="s">
        <v>189</v>
      </c>
      <c r="J26" s="117"/>
      <c r="K26" s="104"/>
    </row>
    <row r="27" spans="1:12" s="104" customFormat="1" ht="90" x14ac:dyDescent="0.25">
      <c r="A27" s="160" t="s">
        <v>75</v>
      </c>
      <c r="B27" s="163"/>
      <c r="C27" s="164" t="s">
        <v>190</v>
      </c>
      <c r="D27" s="154"/>
      <c r="E27" s="154" t="s">
        <v>22</v>
      </c>
      <c r="F27" s="217"/>
      <c r="G27" s="155"/>
      <c r="H27" s="155"/>
      <c r="I27" s="174" t="s">
        <v>191</v>
      </c>
      <c r="J27" s="156"/>
    </row>
    <row r="28" spans="1:12" s="104" customFormat="1" ht="45" x14ac:dyDescent="0.25">
      <c r="A28" s="160" t="s">
        <v>78</v>
      </c>
      <c r="B28" s="120"/>
      <c r="C28" s="120" t="s">
        <v>192</v>
      </c>
      <c r="D28" s="121"/>
      <c r="E28" s="121" t="s">
        <v>22</v>
      </c>
      <c r="F28" s="209"/>
      <c r="G28" s="122"/>
      <c r="H28" s="122"/>
      <c r="I28" s="162" t="s">
        <v>193</v>
      </c>
      <c r="J28" s="117"/>
    </row>
    <row r="29" spans="1:12" s="104" customFormat="1" ht="30" x14ac:dyDescent="0.25">
      <c r="A29" s="160" t="s">
        <v>81</v>
      </c>
      <c r="B29" s="120"/>
      <c r="C29" s="120" t="s">
        <v>194</v>
      </c>
      <c r="D29" s="121"/>
      <c r="E29" s="121" t="s">
        <v>22</v>
      </c>
      <c r="F29" s="209"/>
      <c r="G29" s="122"/>
      <c r="H29" s="122"/>
      <c r="I29" s="162" t="s">
        <v>195</v>
      </c>
      <c r="J29" s="117"/>
    </row>
    <row r="30" spans="1:12" s="104" customFormat="1" ht="45" x14ac:dyDescent="0.25">
      <c r="A30" s="160" t="s">
        <v>84</v>
      </c>
      <c r="B30" s="113"/>
      <c r="C30" s="114" t="s">
        <v>28</v>
      </c>
      <c r="D30" s="115"/>
      <c r="E30" s="115" t="s">
        <v>22</v>
      </c>
      <c r="F30" s="208"/>
      <c r="G30" s="116"/>
      <c r="H30" s="116"/>
      <c r="I30" s="162" t="s">
        <v>29</v>
      </c>
      <c r="J30" s="137"/>
    </row>
    <row r="31" spans="1:12" s="104" customFormat="1" ht="75" x14ac:dyDescent="0.25">
      <c r="A31" s="160" t="s">
        <v>87</v>
      </c>
      <c r="B31" s="120"/>
      <c r="C31" s="120" t="s">
        <v>196</v>
      </c>
      <c r="D31" s="121"/>
      <c r="E31" s="121" t="s">
        <v>22</v>
      </c>
      <c r="F31" s="209"/>
      <c r="G31" s="122"/>
      <c r="H31" s="122"/>
      <c r="I31" s="162" t="s">
        <v>197</v>
      </c>
      <c r="J31" s="117"/>
    </row>
    <row r="32" spans="1:12" s="104" customFormat="1" x14ac:dyDescent="0.25">
      <c r="A32" s="160" t="s">
        <v>90</v>
      </c>
      <c r="B32" s="120"/>
      <c r="C32" s="120" t="s">
        <v>198</v>
      </c>
      <c r="D32" s="121"/>
      <c r="E32" s="121" t="s">
        <v>22</v>
      </c>
      <c r="F32" s="209"/>
      <c r="G32" s="122"/>
      <c r="H32" s="122"/>
      <c r="I32" s="162" t="s">
        <v>199</v>
      </c>
      <c r="J32" s="117"/>
    </row>
    <row r="33" spans="1:11" s="104" customFormat="1" x14ac:dyDescent="0.25">
      <c r="A33" s="160" t="s">
        <v>93</v>
      </c>
      <c r="B33" s="120"/>
      <c r="C33" s="120" t="s">
        <v>200</v>
      </c>
      <c r="D33" s="121"/>
      <c r="E33" s="121" t="s">
        <v>22</v>
      </c>
      <c r="F33" s="209"/>
      <c r="G33" s="122"/>
      <c r="H33" s="122"/>
      <c r="I33" s="162" t="s">
        <v>201</v>
      </c>
      <c r="J33" s="117"/>
    </row>
    <row r="34" spans="1:11" s="104" customFormat="1" ht="30" x14ac:dyDescent="0.25">
      <c r="A34" s="160" t="s">
        <v>96</v>
      </c>
      <c r="B34" s="120"/>
      <c r="C34" s="120" t="s">
        <v>202</v>
      </c>
      <c r="D34" s="115"/>
      <c r="E34" s="115" t="s">
        <v>22</v>
      </c>
      <c r="F34" s="208"/>
      <c r="G34" s="116"/>
      <c r="H34" s="116"/>
      <c r="I34" s="162" t="s">
        <v>203</v>
      </c>
      <c r="J34" s="117"/>
    </row>
    <row r="35" spans="1:11" s="8" customFormat="1" ht="45" x14ac:dyDescent="0.25">
      <c r="A35" s="55" t="s">
        <v>97</v>
      </c>
      <c r="B35" s="29"/>
      <c r="C35" s="47" t="s">
        <v>204</v>
      </c>
      <c r="D35" s="78">
        <v>1</v>
      </c>
      <c r="E35" s="24" t="s">
        <v>22</v>
      </c>
      <c r="F35" s="247" t="s">
        <v>240</v>
      </c>
      <c r="G35" s="248" t="e">
        <f>ROUND(F35,2)</f>
        <v>#VALUE!</v>
      </c>
      <c r="H35" s="248" t="e">
        <f t="shared" ref="H35" si="1">D35*G35</f>
        <v>#VALUE!</v>
      </c>
      <c r="I35" s="73" t="s">
        <v>205</v>
      </c>
      <c r="J35" s="264" t="s">
        <v>240</v>
      </c>
      <c r="K35" s="57"/>
    </row>
    <row r="36" spans="1:11" s="104" customFormat="1" ht="45.75" thickBot="1" x14ac:dyDescent="0.3">
      <c r="A36" s="168" t="s">
        <v>100</v>
      </c>
      <c r="B36" s="106"/>
      <c r="C36" s="107" t="s">
        <v>206</v>
      </c>
      <c r="D36" s="106"/>
      <c r="E36" s="106" t="s">
        <v>22</v>
      </c>
      <c r="F36" s="207"/>
      <c r="G36" s="169"/>
      <c r="H36" s="169"/>
      <c r="I36" s="109" t="s">
        <v>207</v>
      </c>
      <c r="J36" s="138"/>
    </row>
    <row r="37" spans="1:11" ht="15.75" thickBot="1" x14ac:dyDescent="0.3">
      <c r="A37" s="33" t="s">
        <v>121</v>
      </c>
      <c r="B37" s="34"/>
      <c r="C37" s="295" t="s">
        <v>122</v>
      </c>
      <c r="D37" s="295"/>
      <c r="E37" s="295"/>
      <c r="F37" s="295"/>
      <c r="G37" s="295"/>
      <c r="H37" s="295"/>
      <c r="I37" s="295"/>
      <c r="J37" s="296"/>
    </row>
    <row r="38" spans="1:11" s="8" customFormat="1" ht="15.75" thickBot="1" x14ac:dyDescent="0.3">
      <c r="A38" s="48" t="s">
        <v>123</v>
      </c>
      <c r="B38" s="49"/>
      <c r="C38" s="49" t="s">
        <v>134</v>
      </c>
      <c r="D38" s="86">
        <v>8</v>
      </c>
      <c r="E38" s="50" t="s">
        <v>125</v>
      </c>
      <c r="F38" s="247" t="s">
        <v>240</v>
      </c>
      <c r="G38" s="248" t="e">
        <f>ROUND(F38,2)</f>
        <v>#VALUE!</v>
      </c>
      <c r="H38" s="248" t="e">
        <f t="shared" ref="H38" si="2">D38*G38</f>
        <v>#VALUE!</v>
      </c>
      <c r="I38" s="171" t="s">
        <v>135</v>
      </c>
      <c r="J38" s="267" t="s">
        <v>240</v>
      </c>
    </row>
    <row r="39" spans="1:11" ht="15.75" thickBot="1" x14ac:dyDescent="0.3">
      <c r="A39" s="33" t="s">
        <v>136</v>
      </c>
      <c r="B39" s="34"/>
      <c r="C39" s="295" t="s">
        <v>137</v>
      </c>
      <c r="D39" s="295"/>
      <c r="E39" s="295"/>
      <c r="F39" s="295"/>
      <c r="G39" s="295"/>
      <c r="H39" s="295"/>
      <c r="I39" s="295"/>
      <c r="J39" s="296"/>
    </row>
    <row r="40" spans="1:11" x14ac:dyDescent="0.25">
      <c r="A40" s="17" t="s">
        <v>138</v>
      </c>
      <c r="B40" s="18"/>
      <c r="C40" s="19" t="s">
        <v>208</v>
      </c>
      <c r="D40" s="87">
        <v>1</v>
      </c>
      <c r="E40" s="20" t="s">
        <v>41</v>
      </c>
      <c r="F40" s="247" t="s">
        <v>240</v>
      </c>
      <c r="G40" s="248" t="e">
        <f>ROUND(F40,2)</f>
        <v>#VALUE!</v>
      </c>
      <c r="H40" s="248" t="e">
        <f t="shared" ref="H40:H41" si="3">D40*G40</f>
        <v>#VALUE!</v>
      </c>
      <c r="I40" s="58" t="s">
        <v>209</v>
      </c>
      <c r="J40" s="263" t="s">
        <v>240</v>
      </c>
    </row>
    <row r="41" spans="1:11" x14ac:dyDescent="0.25">
      <c r="A41" s="21" t="s">
        <v>140</v>
      </c>
      <c r="B41" s="22"/>
      <c r="C41" s="23" t="s">
        <v>141</v>
      </c>
      <c r="D41" s="78">
        <v>1</v>
      </c>
      <c r="E41" s="24" t="s">
        <v>41</v>
      </c>
      <c r="F41" s="247" t="s">
        <v>240</v>
      </c>
      <c r="G41" s="248" t="e">
        <f>ROUND(F41,2)</f>
        <v>#VALUE!</v>
      </c>
      <c r="H41" s="248" t="e">
        <f t="shared" si="3"/>
        <v>#VALUE!</v>
      </c>
      <c r="I41" s="59" t="s">
        <v>142</v>
      </c>
      <c r="J41" s="264" t="s">
        <v>240</v>
      </c>
    </row>
    <row r="42" spans="1:11" s="157" customFormat="1" x14ac:dyDescent="0.25">
      <c r="A42" s="103" t="s">
        <v>143</v>
      </c>
      <c r="B42" s="113"/>
      <c r="C42" s="114" t="s">
        <v>144</v>
      </c>
      <c r="D42" s="115"/>
      <c r="E42" s="115" t="s">
        <v>41</v>
      </c>
      <c r="F42" s="208"/>
      <c r="G42" s="116"/>
      <c r="H42" s="116"/>
      <c r="I42" s="158" t="s">
        <v>144</v>
      </c>
      <c r="J42" s="137"/>
    </row>
    <row r="43" spans="1:11" s="157" customFormat="1" ht="15.75" thickBot="1" x14ac:dyDescent="0.3">
      <c r="A43" s="139" t="s">
        <v>145</v>
      </c>
      <c r="B43" s="126"/>
      <c r="C43" s="159" t="s">
        <v>146</v>
      </c>
      <c r="D43" s="128"/>
      <c r="E43" s="128" t="s">
        <v>41</v>
      </c>
      <c r="F43" s="210"/>
      <c r="G43" s="129"/>
      <c r="H43" s="129"/>
      <c r="I43" s="170" t="s">
        <v>146</v>
      </c>
      <c r="J43" s="138"/>
    </row>
    <row r="44" spans="1:11" ht="15.75" thickBot="1" x14ac:dyDescent="0.3">
      <c r="A44" s="38"/>
      <c r="B44" s="38"/>
      <c r="C44" s="38"/>
      <c r="D44" s="39"/>
      <c r="E44" s="39"/>
      <c r="F44" s="213"/>
      <c r="G44" s="38"/>
      <c r="H44" s="38"/>
      <c r="I44" s="38"/>
      <c r="J44" s="38"/>
    </row>
    <row r="45" spans="1:11" s="12" customFormat="1" ht="25.35" customHeight="1" thickBot="1" x14ac:dyDescent="0.3">
      <c r="A45" s="287" t="s">
        <v>247</v>
      </c>
      <c r="B45" s="288"/>
      <c r="C45" s="288"/>
      <c r="D45" s="288"/>
      <c r="E45" s="288"/>
      <c r="F45" s="288"/>
      <c r="G45" s="288"/>
      <c r="H45" s="262" t="e">
        <f>SUM(H40:H41,H38,H35,H21:H23)</f>
        <v>#VALUE!</v>
      </c>
      <c r="I45" s="110"/>
      <c r="J45" s="111"/>
    </row>
    <row r="46" spans="1:11" x14ac:dyDescent="0.25">
      <c r="A46" s="38"/>
      <c r="B46" s="38"/>
      <c r="C46" s="38"/>
      <c r="D46" s="39"/>
      <c r="E46" s="39"/>
      <c r="F46" s="213"/>
      <c r="G46" s="38"/>
      <c r="H46" s="38"/>
      <c r="I46" s="38"/>
      <c r="J46" s="38"/>
    </row>
    <row r="47" spans="1:11" x14ac:dyDescent="0.25">
      <c r="A47" s="38"/>
      <c r="B47" s="38"/>
      <c r="C47" s="38"/>
      <c r="D47" s="39"/>
      <c r="E47" s="39"/>
      <c r="F47" s="213"/>
      <c r="G47" s="38"/>
      <c r="H47" s="38"/>
      <c r="I47" s="38"/>
      <c r="J47" s="38"/>
    </row>
    <row r="48" spans="1:11" x14ac:dyDescent="0.25">
      <c r="A48" s="299" t="s">
        <v>239</v>
      </c>
      <c r="B48" s="299"/>
      <c r="C48" s="299"/>
      <c r="D48" s="299"/>
      <c r="E48" s="299"/>
      <c r="F48" s="299"/>
      <c r="G48" s="299"/>
      <c r="H48" s="299"/>
      <c r="I48" s="299"/>
      <c r="J48" s="299"/>
    </row>
    <row r="49" spans="1:10" x14ac:dyDescent="0.25">
      <c r="A49" s="38"/>
      <c r="B49" s="38"/>
      <c r="C49" s="38"/>
      <c r="D49" s="39"/>
      <c r="E49" s="39"/>
      <c r="F49" s="213"/>
      <c r="G49" s="38"/>
      <c r="H49" s="38"/>
      <c r="I49" s="38"/>
      <c r="J49" s="38"/>
    </row>
    <row r="50" spans="1:10" ht="36.75" customHeight="1" x14ac:dyDescent="0.25">
      <c r="A50" s="285" t="s">
        <v>254</v>
      </c>
      <c r="B50" s="285"/>
      <c r="C50" s="285"/>
      <c r="D50" s="285"/>
      <c r="E50" s="285"/>
      <c r="F50" s="285"/>
      <c r="G50" s="285"/>
      <c r="H50" s="285"/>
      <c r="I50" s="285"/>
      <c r="J50" s="285"/>
    </row>
  </sheetData>
  <sheetProtection sheet="1" objects="1" scenarios="1"/>
  <mergeCells count="10">
    <mergeCell ref="A50:J50"/>
    <mergeCell ref="A3:B3"/>
    <mergeCell ref="A4:B4"/>
    <mergeCell ref="A5:B5"/>
    <mergeCell ref="C8:J8"/>
    <mergeCell ref="A48:J48"/>
    <mergeCell ref="A45:G45"/>
    <mergeCell ref="C20:J20"/>
    <mergeCell ref="C37:J37"/>
    <mergeCell ref="C39:J39"/>
  </mergeCells>
  <phoneticPr fontId="7" type="noConversion"/>
  <printOptions horizontalCentered="1"/>
  <pageMargins left="0.51181102362204722" right="0.51181102362204722" top="0.78740157480314965" bottom="0.78740157480314965" header="0.31496062992125984" footer="0.31496062992125984"/>
  <pageSetup paperSize="9" scale="50" fitToHeight="51" orientation="landscape" r:id="rId1"/>
  <headerFooter>
    <oddFooter>&amp;C&amp;P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41"/>
  <sheetViews>
    <sheetView view="pageBreakPreview" zoomScaleNormal="80" zoomScaleSheetLayoutView="100" workbookViewId="0">
      <pane ySplit="7" topLeftCell="A15" activePane="bottomLeft" state="frozen"/>
      <selection pane="bottomLeft" activeCell="I26" sqref="I26"/>
    </sheetView>
  </sheetViews>
  <sheetFormatPr defaultRowHeight="15" x14ac:dyDescent="0.25"/>
  <cols>
    <col min="1" max="1" width="10.5703125" customWidth="1"/>
    <col min="2" max="2" width="14.140625" customWidth="1"/>
    <col min="3" max="3" width="40.5703125" style="6" customWidth="1"/>
    <col min="4" max="4" width="11.5703125" style="14" customWidth="1"/>
    <col min="5" max="5" width="12" style="14" customWidth="1"/>
    <col min="6" max="6" width="19.42578125" style="214" customWidth="1"/>
    <col min="7" max="7" width="28" customWidth="1"/>
    <col min="8" max="8" width="15.5703125" customWidth="1"/>
    <col min="9" max="9" width="91.42578125" style="6" customWidth="1"/>
    <col min="10" max="10" width="33.7109375" style="6" customWidth="1"/>
    <col min="11" max="11" width="55.42578125" customWidth="1"/>
  </cols>
  <sheetData>
    <row r="1" spans="1:11" x14ac:dyDescent="0.25">
      <c r="A1" s="38"/>
      <c r="B1" s="38"/>
      <c r="C1" s="53"/>
      <c r="D1" s="39"/>
      <c r="E1" s="39"/>
      <c r="F1" s="213"/>
      <c r="G1" s="38"/>
      <c r="H1" s="38"/>
      <c r="I1" s="53"/>
      <c r="J1" s="93" t="str">
        <f>CELKEM!C1</f>
        <v>Dokumentace zadávacího řízení LFHK-12-2025 – příloha č. 5</v>
      </c>
    </row>
    <row r="2" spans="1:11" ht="15.75" thickBot="1" x14ac:dyDescent="0.3">
      <c r="A2" s="38"/>
      <c r="B2" s="38"/>
      <c r="C2" s="53"/>
      <c r="D2" s="39"/>
      <c r="E2" s="39"/>
      <c r="F2" s="213"/>
      <c r="G2" s="38"/>
      <c r="H2" s="38"/>
      <c r="I2" s="53"/>
      <c r="J2" s="53"/>
    </row>
    <row r="3" spans="1:11" ht="15.75" x14ac:dyDescent="0.25">
      <c r="A3" s="289" t="s">
        <v>0</v>
      </c>
      <c r="B3" s="290"/>
      <c r="C3" s="41" t="str">
        <f>CELKEM!B9</f>
        <v>LF HK – AV technika – Technika pro živé přenosy z piteven 1. etapa (opakované zadání)</v>
      </c>
      <c r="D3" s="42"/>
      <c r="E3" s="42"/>
      <c r="F3" s="43"/>
      <c r="G3" s="38"/>
      <c r="H3" s="38"/>
      <c r="I3" s="38"/>
      <c r="J3" s="38"/>
      <c r="K3" s="8"/>
    </row>
    <row r="4" spans="1:11" ht="15.75" x14ac:dyDescent="0.25">
      <c r="A4" s="291" t="s">
        <v>1</v>
      </c>
      <c r="B4" s="292"/>
      <c r="C4" s="44" t="s">
        <v>255</v>
      </c>
      <c r="D4" s="45"/>
      <c r="E4" s="45"/>
      <c r="F4" s="46"/>
      <c r="G4" s="38"/>
      <c r="H4" s="38"/>
      <c r="I4" s="38"/>
      <c r="J4" s="38"/>
      <c r="K4" s="8"/>
    </row>
    <row r="5" spans="1:11" ht="16.5" thickBot="1" x14ac:dyDescent="0.3">
      <c r="A5" s="293" t="s">
        <v>2</v>
      </c>
      <c r="B5" s="294"/>
      <c r="C5" s="234" t="s">
        <v>210</v>
      </c>
      <c r="D5" s="237"/>
      <c r="E5" s="237"/>
      <c r="F5" s="238"/>
      <c r="G5" s="38"/>
      <c r="H5" s="38"/>
      <c r="I5" s="38"/>
      <c r="J5" s="38"/>
      <c r="K5" s="8"/>
    </row>
    <row r="6" spans="1:11" ht="15.75" thickBot="1" x14ac:dyDescent="0.3">
      <c r="A6" s="38"/>
      <c r="B6" s="38"/>
      <c r="C6" s="53"/>
      <c r="D6" s="39"/>
      <c r="E6" s="39"/>
      <c r="F6" s="213"/>
      <c r="G6" s="38"/>
      <c r="H6" s="38"/>
      <c r="I6" s="53"/>
      <c r="J6" s="53"/>
    </row>
    <row r="7" spans="1:11" s="13" customFormat="1" ht="95.25" thickBot="1" x14ac:dyDescent="0.3">
      <c r="A7" s="9" t="s">
        <v>235</v>
      </c>
      <c r="B7" s="10" t="s">
        <v>14</v>
      </c>
      <c r="C7" s="11" t="s">
        <v>236</v>
      </c>
      <c r="D7" s="11" t="s">
        <v>15</v>
      </c>
      <c r="E7" s="11" t="s">
        <v>16</v>
      </c>
      <c r="F7" s="95" t="s">
        <v>253</v>
      </c>
      <c r="G7" s="95" t="s">
        <v>241</v>
      </c>
      <c r="H7" s="95" t="s">
        <v>237</v>
      </c>
      <c r="I7" s="177" t="s">
        <v>17</v>
      </c>
      <c r="J7" s="112" t="s">
        <v>238</v>
      </c>
    </row>
    <row r="8" spans="1:11" s="8" customFormat="1" ht="15.75" thickBot="1" x14ac:dyDescent="0.3">
      <c r="A8" s="33" t="s">
        <v>18</v>
      </c>
      <c r="B8" s="34"/>
      <c r="C8" s="295" t="s">
        <v>211</v>
      </c>
      <c r="D8" s="295"/>
      <c r="E8" s="295"/>
      <c r="F8" s="295"/>
      <c r="G8" s="295"/>
      <c r="H8" s="295"/>
      <c r="I8" s="295"/>
      <c r="J8" s="296"/>
    </row>
    <row r="9" spans="1:11" s="104" customFormat="1" ht="30" x14ac:dyDescent="0.25">
      <c r="A9" s="180" t="s">
        <v>20</v>
      </c>
      <c r="B9" s="152"/>
      <c r="C9" s="153" t="s">
        <v>21</v>
      </c>
      <c r="D9" s="154"/>
      <c r="E9" s="154" t="s">
        <v>22</v>
      </c>
      <c r="F9" s="217"/>
      <c r="G9" s="155"/>
      <c r="H9" s="155"/>
      <c r="I9" s="174" t="s">
        <v>23</v>
      </c>
      <c r="J9" s="179"/>
    </row>
    <row r="10" spans="1:11" s="104" customFormat="1" x14ac:dyDescent="0.25">
      <c r="A10" s="103" t="s">
        <v>24</v>
      </c>
      <c r="B10" s="120"/>
      <c r="C10" s="120" t="s">
        <v>212</v>
      </c>
      <c r="D10" s="121"/>
      <c r="E10" s="121" t="s">
        <v>41</v>
      </c>
      <c r="F10" s="209"/>
      <c r="G10" s="122"/>
      <c r="H10" s="122"/>
      <c r="I10" s="162" t="s">
        <v>213</v>
      </c>
      <c r="J10" s="117"/>
    </row>
    <row r="11" spans="1:11" s="104" customFormat="1" x14ac:dyDescent="0.25">
      <c r="A11" s="103" t="s">
        <v>27</v>
      </c>
      <c r="B11" s="113"/>
      <c r="C11" s="114" t="s">
        <v>25</v>
      </c>
      <c r="D11" s="115"/>
      <c r="E11" s="115" t="s">
        <v>22</v>
      </c>
      <c r="F11" s="208"/>
      <c r="G11" s="116"/>
      <c r="H11" s="116"/>
      <c r="I11" s="162" t="s">
        <v>26</v>
      </c>
      <c r="J11" s="137"/>
    </row>
    <row r="12" spans="1:11" s="104" customFormat="1" x14ac:dyDescent="0.25">
      <c r="A12" s="103" t="s">
        <v>30</v>
      </c>
      <c r="B12" s="113"/>
      <c r="C12" s="114" t="s">
        <v>88</v>
      </c>
      <c r="D12" s="115"/>
      <c r="E12" s="115" t="s">
        <v>22</v>
      </c>
      <c r="F12" s="208"/>
      <c r="G12" s="116"/>
      <c r="H12" s="116"/>
      <c r="I12" s="162" t="s">
        <v>89</v>
      </c>
      <c r="J12" s="137"/>
    </row>
    <row r="13" spans="1:11" s="104" customFormat="1" ht="30" x14ac:dyDescent="0.25">
      <c r="A13" s="103" t="s">
        <v>33</v>
      </c>
      <c r="B13" s="113"/>
      <c r="C13" s="114" t="s">
        <v>214</v>
      </c>
      <c r="D13" s="115"/>
      <c r="E13" s="115" t="s">
        <v>22</v>
      </c>
      <c r="F13" s="208"/>
      <c r="G13" s="116"/>
      <c r="H13" s="116"/>
      <c r="I13" s="162" t="s">
        <v>215</v>
      </c>
      <c r="J13" s="137"/>
    </row>
    <row r="14" spans="1:11" s="104" customFormat="1" ht="45" x14ac:dyDescent="0.25">
      <c r="A14" s="103" t="s">
        <v>36</v>
      </c>
      <c r="B14" s="113"/>
      <c r="C14" s="114" t="s">
        <v>28</v>
      </c>
      <c r="D14" s="115"/>
      <c r="E14" s="115" t="s">
        <v>22</v>
      </c>
      <c r="F14" s="208"/>
      <c r="G14" s="116"/>
      <c r="H14" s="116"/>
      <c r="I14" s="162" t="s">
        <v>29</v>
      </c>
      <c r="J14" s="137"/>
    </row>
    <row r="15" spans="1:11" s="104" customFormat="1" x14ac:dyDescent="0.25">
      <c r="A15" s="103" t="s">
        <v>39</v>
      </c>
      <c r="B15" s="113"/>
      <c r="C15" s="114" t="s">
        <v>31</v>
      </c>
      <c r="D15" s="115"/>
      <c r="E15" s="115" t="s">
        <v>22</v>
      </c>
      <c r="F15" s="208"/>
      <c r="G15" s="116"/>
      <c r="H15" s="116"/>
      <c r="I15" s="162" t="s">
        <v>32</v>
      </c>
      <c r="J15" s="137"/>
    </row>
    <row r="16" spans="1:11" s="104" customFormat="1" ht="47.25" x14ac:dyDescent="0.25">
      <c r="A16" s="103" t="s">
        <v>43</v>
      </c>
      <c r="B16" s="113"/>
      <c r="C16" s="114" t="s">
        <v>216</v>
      </c>
      <c r="D16" s="115"/>
      <c r="E16" s="115" t="s">
        <v>22</v>
      </c>
      <c r="F16" s="208"/>
      <c r="G16" s="116"/>
      <c r="H16" s="116"/>
      <c r="I16" s="162" t="s">
        <v>248</v>
      </c>
      <c r="J16" s="137"/>
      <c r="K16" s="118"/>
    </row>
    <row r="17" spans="1:11" s="104" customFormat="1" ht="30" x14ac:dyDescent="0.25">
      <c r="A17" s="103" t="s">
        <v>46</v>
      </c>
      <c r="B17" s="113"/>
      <c r="C17" s="114" t="s">
        <v>149</v>
      </c>
      <c r="D17" s="115"/>
      <c r="E17" s="115" t="s">
        <v>22</v>
      </c>
      <c r="F17" s="208"/>
      <c r="G17" s="116"/>
      <c r="H17" s="116"/>
      <c r="I17" s="162" t="s">
        <v>150</v>
      </c>
      <c r="J17" s="137"/>
      <c r="K17" s="118"/>
    </row>
    <row r="18" spans="1:11" s="104" customFormat="1" x14ac:dyDescent="0.25">
      <c r="A18" s="103" t="s">
        <v>49</v>
      </c>
      <c r="B18" s="119"/>
      <c r="C18" s="114" t="s">
        <v>151</v>
      </c>
      <c r="D18" s="115"/>
      <c r="E18" s="115" t="s">
        <v>22</v>
      </c>
      <c r="F18" s="208"/>
      <c r="G18" s="116"/>
      <c r="H18" s="116"/>
      <c r="I18" s="162" t="s">
        <v>152</v>
      </c>
      <c r="J18" s="137"/>
    </row>
    <row r="19" spans="1:11" s="104" customFormat="1" x14ac:dyDescent="0.25">
      <c r="A19" s="103" t="s">
        <v>52</v>
      </c>
      <c r="B19" s="113"/>
      <c r="C19" s="114" t="s">
        <v>50</v>
      </c>
      <c r="D19" s="115"/>
      <c r="E19" s="115" t="s">
        <v>22</v>
      </c>
      <c r="F19" s="208"/>
      <c r="G19" s="116"/>
      <c r="H19" s="116"/>
      <c r="I19" s="162" t="s">
        <v>51</v>
      </c>
      <c r="J19" s="137"/>
    </row>
    <row r="20" spans="1:11" s="104" customFormat="1" x14ac:dyDescent="0.25">
      <c r="A20" s="103" t="s">
        <v>157</v>
      </c>
      <c r="B20" s="120"/>
      <c r="C20" s="120" t="s">
        <v>37</v>
      </c>
      <c r="D20" s="121"/>
      <c r="E20" s="121" t="s">
        <v>22</v>
      </c>
      <c r="F20" s="209"/>
      <c r="G20" s="122"/>
      <c r="H20" s="122"/>
      <c r="I20" s="162" t="s">
        <v>38</v>
      </c>
      <c r="J20" s="117"/>
    </row>
    <row r="21" spans="1:11" s="104" customFormat="1" ht="60" x14ac:dyDescent="0.25">
      <c r="A21" s="103" t="s">
        <v>217</v>
      </c>
      <c r="B21" s="124"/>
      <c r="C21" s="125" t="s">
        <v>172</v>
      </c>
      <c r="D21" s="115"/>
      <c r="E21" s="115" t="s">
        <v>22</v>
      </c>
      <c r="F21" s="208"/>
      <c r="G21" s="116"/>
      <c r="H21" s="116"/>
      <c r="I21" s="162" t="s">
        <v>54</v>
      </c>
      <c r="J21" s="117"/>
    </row>
    <row r="22" spans="1:11" s="104" customFormat="1" ht="30.75" thickBot="1" x14ac:dyDescent="0.3">
      <c r="A22" s="103" t="s">
        <v>218</v>
      </c>
      <c r="B22" s="124"/>
      <c r="C22" s="120" t="s">
        <v>153</v>
      </c>
      <c r="D22" s="115"/>
      <c r="E22" s="115" t="s">
        <v>22</v>
      </c>
      <c r="F22" s="208"/>
      <c r="G22" s="116"/>
      <c r="H22" s="116"/>
      <c r="I22" s="162" t="s">
        <v>154</v>
      </c>
      <c r="J22" s="117"/>
    </row>
    <row r="23" spans="1:11" s="104" customFormat="1" ht="57.95" customHeight="1" x14ac:dyDescent="0.25">
      <c r="A23" s="103" t="s">
        <v>219</v>
      </c>
      <c r="B23" s="124"/>
      <c r="C23" s="120" t="s">
        <v>155</v>
      </c>
      <c r="D23" s="115"/>
      <c r="E23" s="115" t="s">
        <v>22</v>
      </c>
      <c r="F23" s="208"/>
      <c r="G23" s="116"/>
      <c r="H23" s="116"/>
      <c r="I23" s="162" t="s">
        <v>156</v>
      </c>
      <c r="J23" s="117"/>
    </row>
    <row r="24" spans="1:11" s="104" customFormat="1" ht="15.75" thickBot="1" x14ac:dyDescent="0.3">
      <c r="A24" s="192" t="s">
        <v>220</v>
      </c>
      <c r="B24" s="193"/>
      <c r="C24" s="194" t="s">
        <v>158</v>
      </c>
      <c r="D24" s="144"/>
      <c r="E24" s="144" t="s">
        <v>41</v>
      </c>
      <c r="F24" s="215"/>
      <c r="G24" s="145"/>
      <c r="H24" s="145"/>
      <c r="I24" s="173" t="s">
        <v>159</v>
      </c>
      <c r="J24" s="195"/>
    </row>
    <row r="25" spans="1:11" s="8" customFormat="1" ht="15.75" thickBot="1" x14ac:dyDescent="0.3">
      <c r="A25" s="33" t="s">
        <v>55</v>
      </c>
      <c r="B25" s="34"/>
      <c r="C25" s="295" t="s">
        <v>122</v>
      </c>
      <c r="D25" s="295"/>
      <c r="E25" s="295"/>
      <c r="F25" s="295"/>
      <c r="G25" s="295"/>
      <c r="H25" s="295"/>
      <c r="I25" s="295"/>
      <c r="J25" s="296"/>
    </row>
    <row r="26" spans="1:11" s="8" customFormat="1" ht="17.25" x14ac:dyDescent="0.25">
      <c r="A26" s="17" t="s">
        <v>60</v>
      </c>
      <c r="B26" s="28"/>
      <c r="C26" s="184" t="s">
        <v>124</v>
      </c>
      <c r="D26" s="185">
        <v>30</v>
      </c>
      <c r="E26" s="186" t="s">
        <v>125</v>
      </c>
      <c r="F26" s="268" t="s">
        <v>240</v>
      </c>
      <c r="G26" s="269" t="e">
        <f>ROUND(F26,2)</f>
        <v>#VALUE!</v>
      </c>
      <c r="H26" s="269" t="e">
        <f t="shared" ref="H26:H30" si="0">D26*G26</f>
        <v>#VALUE!</v>
      </c>
      <c r="I26" s="187" t="s">
        <v>126</v>
      </c>
      <c r="J26" s="263" t="s">
        <v>240</v>
      </c>
    </row>
    <row r="27" spans="1:11" s="8" customFormat="1" x14ac:dyDescent="0.25">
      <c r="A27" s="68" t="s">
        <v>63</v>
      </c>
      <c r="B27" s="29"/>
      <c r="C27" s="60" t="s">
        <v>128</v>
      </c>
      <c r="D27" s="85">
        <v>120</v>
      </c>
      <c r="E27" s="61" t="s">
        <v>125</v>
      </c>
      <c r="F27" s="247" t="s">
        <v>240</v>
      </c>
      <c r="G27" s="248" t="e">
        <f>ROUND(F27,2)</f>
        <v>#VALUE!</v>
      </c>
      <c r="H27" s="248" t="e">
        <f t="shared" si="0"/>
        <v>#VALUE!</v>
      </c>
      <c r="I27" s="182" t="s">
        <v>129</v>
      </c>
      <c r="J27" s="264" t="s">
        <v>240</v>
      </c>
    </row>
    <row r="28" spans="1:11" s="8" customFormat="1" x14ac:dyDescent="0.25">
      <c r="A28" s="68" t="s">
        <v>66</v>
      </c>
      <c r="B28" s="29"/>
      <c r="C28" s="60" t="s">
        <v>131</v>
      </c>
      <c r="D28" s="85">
        <v>120</v>
      </c>
      <c r="E28" s="61" t="s">
        <v>125</v>
      </c>
      <c r="F28" s="247" t="s">
        <v>240</v>
      </c>
      <c r="G28" s="248" t="e">
        <f>ROUND(F28,2)</f>
        <v>#VALUE!</v>
      </c>
      <c r="H28" s="248" t="e">
        <f t="shared" si="0"/>
        <v>#VALUE!</v>
      </c>
      <c r="I28" s="62" t="s">
        <v>132</v>
      </c>
      <c r="J28" s="264" t="s">
        <v>240</v>
      </c>
    </row>
    <row r="29" spans="1:11" s="8" customFormat="1" x14ac:dyDescent="0.25">
      <c r="A29" s="68" t="s">
        <v>69</v>
      </c>
      <c r="B29" s="29"/>
      <c r="C29" s="60" t="s">
        <v>160</v>
      </c>
      <c r="D29" s="85">
        <v>60</v>
      </c>
      <c r="E29" s="61" t="s">
        <v>125</v>
      </c>
      <c r="F29" s="247" t="s">
        <v>240</v>
      </c>
      <c r="G29" s="248" t="e">
        <f>ROUND(F29,2)</f>
        <v>#VALUE!</v>
      </c>
      <c r="H29" s="248" t="e">
        <f t="shared" si="0"/>
        <v>#VALUE!</v>
      </c>
      <c r="I29" s="182" t="s">
        <v>161</v>
      </c>
      <c r="J29" s="264" t="s">
        <v>240</v>
      </c>
    </row>
    <row r="30" spans="1:11" s="8" customFormat="1" ht="15.75" thickBot="1" x14ac:dyDescent="0.3">
      <c r="A30" s="71" t="s">
        <v>72</v>
      </c>
      <c r="B30" s="32"/>
      <c r="C30" s="32" t="s">
        <v>134</v>
      </c>
      <c r="D30" s="88">
        <v>30</v>
      </c>
      <c r="E30" s="27" t="s">
        <v>125</v>
      </c>
      <c r="F30" s="270" t="s">
        <v>240</v>
      </c>
      <c r="G30" s="271" t="e">
        <f>ROUND(F30,2)</f>
        <v>#VALUE!</v>
      </c>
      <c r="H30" s="271" t="e">
        <f t="shared" si="0"/>
        <v>#VALUE!</v>
      </c>
      <c r="I30" s="188" t="s">
        <v>135</v>
      </c>
      <c r="J30" s="265" t="s">
        <v>240</v>
      </c>
    </row>
    <row r="31" spans="1:11" s="8" customFormat="1" ht="15.75" thickBot="1" x14ac:dyDescent="0.3">
      <c r="A31" s="189" t="s">
        <v>121</v>
      </c>
      <c r="B31" s="190"/>
      <c r="C31" s="295" t="s">
        <v>137</v>
      </c>
      <c r="D31" s="295"/>
      <c r="E31" s="295"/>
      <c r="F31" s="295"/>
      <c r="G31" s="295"/>
      <c r="H31" s="295"/>
      <c r="I31" s="295"/>
      <c r="J31" s="296"/>
    </row>
    <row r="32" spans="1:11" s="8" customFormat="1" x14ac:dyDescent="0.25">
      <c r="A32" s="17" t="s">
        <v>123</v>
      </c>
      <c r="B32" s="20"/>
      <c r="C32" s="191" t="s">
        <v>141</v>
      </c>
      <c r="D32" s="87">
        <v>1</v>
      </c>
      <c r="E32" s="20" t="s">
        <v>41</v>
      </c>
      <c r="F32" s="258" t="s">
        <v>240</v>
      </c>
      <c r="G32" s="259" t="e">
        <f>ROUND(F32,2)</f>
        <v>#VALUE!</v>
      </c>
      <c r="H32" s="259" t="e">
        <f t="shared" ref="H32" si="1">D32*G32</f>
        <v>#VALUE!</v>
      </c>
      <c r="I32" s="172" t="s">
        <v>142</v>
      </c>
      <c r="J32" s="263" t="s">
        <v>240</v>
      </c>
    </row>
    <row r="33" spans="1:10" s="104" customFormat="1" x14ac:dyDescent="0.25">
      <c r="A33" s="103" t="s">
        <v>127</v>
      </c>
      <c r="B33" s="115"/>
      <c r="C33" s="120" t="s">
        <v>144</v>
      </c>
      <c r="D33" s="115"/>
      <c r="E33" s="115" t="s">
        <v>41</v>
      </c>
      <c r="F33" s="208"/>
      <c r="G33" s="116"/>
      <c r="H33" s="116"/>
      <c r="I33" s="162" t="s">
        <v>144</v>
      </c>
      <c r="J33" s="117"/>
    </row>
    <row r="34" spans="1:10" s="104" customFormat="1" ht="15.75" thickBot="1" x14ac:dyDescent="0.3">
      <c r="A34" s="139" t="s">
        <v>130</v>
      </c>
      <c r="B34" s="128"/>
      <c r="C34" s="181" t="s">
        <v>146</v>
      </c>
      <c r="D34" s="128"/>
      <c r="E34" s="128" t="s">
        <v>41</v>
      </c>
      <c r="F34" s="210"/>
      <c r="G34" s="129"/>
      <c r="H34" s="129"/>
      <c r="I34" s="183" t="s">
        <v>146</v>
      </c>
      <c r="J34" s="130"/>
    </row>
    <row r="35" spans="1:10" ht="15.75" thickBot="1" x14ac:dyDescent="0.3">
      <c r="A35" s="39"/>
      <c r="B35" s="38"/>
      <c r="C35" s="53"/>
      <c r="D35" s="39"/>
      <c r="E35" s="39"/>
      <c r="F35" s="213"/>
      <c r="G35" s="38"/>
      <c r="H35" s="38"/>
      <c r="I35" s="53"/>
      <c r="J35" s="53"/>
    </row>
    <row r="36" spans="1:10" s="12" customFormat="1" ht="25.35" customHeight="1" thickBot="1" x14ac:dyDescent="0.3">
      <c r="A36" s="287" t="s">
        <v>249</v>
      </c>
      <c r="B36" s="288"/>
      <c r="C36" s="288"/>
      <c r="D36" s="288"/>
      <c r="E36" s="288"/>
      <c r="F36" s="288"/>
      <c r="G36" s="288"/>
      <c r="H36" s="262" t="e">
        <f>SUM(H26:H30,H32)</f>
        <v>#VALUE!</v>
      </c>
      <c r="I36" s="110"/>
      <c r="J36" s="111"/>
    </row>
    <row r="39" spans="1:10" x14ac:dyDescent="0.25">
      <c r="A39" s="299" t="s">
        <v>239</v>
      </c>
      <c r="B39" s="299"/>
      <c r="C39" s="299"/>
      <c r="D39" s="299"/>
      <c r="E39" s="299"/>
      <c r="F39" s="299"/>
      <c r="G39" s="299"/>
      <c r="H39" s="299"/>
      <c r="I39" s="299"/>
      <c r="J39" s="299"/>
    </row>
    <row r="41" spans="1:10" ht="31.5" customHeight="1" x14ac:dyDescent="0.25">
      <c r="A41" s="285" t="s">
        <v>254</v>
      </c>
      <c r="B41" s="285"/>
      <c r="C41" s="285"/>
      <c r="D41" s="285"/>
      <c r="E41" s="285"/>
      <c r="F41" s="285"/>
      <c r="G41" s="285"/>
      <c r="H41" s="285"/>
      <c r="I41" s="285"/>
      <c r="J41" s="285"/>
    </row>
  </sheetData>
  <sheetProtection sheet="1" objects="1" scenarios="1"/>
  <mergeCells count="9">
    <mergeCell ref="A41:J41"/>
    <mergeCell ref="A3:B3"/>
    <mergeCell ref="A4:B4"/>
    <mergeCell ref="A5:B5"/>
    <mergeCell ref="A39:J39"/>
    <mergeCell ref="A36:G36"/>
    <mergeCell ref="C31:J31"/>
    <mergeCell ref="C25:J25"/>
    <mergeCell ref="C8:J8"/>
  </mergeCells>
  <phoneticPr fontId="7" type="noConversion"/>
  <pageMargins left="0.70866141732283472" right="0.70866141732283472" top="0.78740157480314965" bottom="0.78740157480314965" header="0.31496062992125984" footer="0.31496062992125984"/>
  <pageSetup paperSize="9" scale="47" fitToHeight="5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30"/>
  <sheetViews>
    <sheetView view="pageBreakPreview" zoomScaleNormal="100" zoomScaleSheetLayoutView="100" workbookViewId="0">
      <pane ySplit="7" topLeftCell="A8" activePane="bottomLeft" state="frozen"/>
      <selection pane="bottomLeft" activeCell="I14" sqref="I14"/>
    </sheetView>
  </sheetViews>
  <sheetFormatPr defaultRowHeight="15" x14ac:dyDescent="0.25"/>
  <cols>
    <col min="1" max="1" width="10.5703125" customWidth="1"/>
    <col min="2" max="2" width="12.5703125" customWidth="1"/>
    <col min="3" max="3" width="40.5703125" customWidth="1"/>
    <col min="4" max="4" width="11.85546875" style="14" customWidth="1"/>
    <col min="5" max="5" width="11.5703125" style="14" customWidth="1"/>
    <col min="6" max="6" width="20.5703125" style="214" customWidth="1"/>
    <col min="7" max="7" width="22.42578125" customWidth="1"/>
    <col min="8" max="8" width="18.7109375" customWidth="1"/>
    <col min="9" max="9" width="91.42578125" customWidth="1"/>
    <col min="10" max="10" width="31.5703125" customWidth="1"/>
    <col min="11" max="11" width="55.42578125" style="8" customWidth="1"/>
  </cols>
  <sheetData>
    <row r="1" spans="1:11" x14ac:dyDescent="0.25">
      <c r="A1" s="38"/>
      <c r="B1" s="38"/>
      <c r="C1" s="38"/>
      <c r="D1" s="39"/>
      <c r="E1" s="39"/>
      <c r="F1" s="213"/>
      <c r="G1" s="38"/>
      <c r="H1" s="38"/>
      <c r="I1" s="38"/>
      <c r="J1" s="93" t="str">
        <f>CELKEM!C1</f>
        <v>Dokumentace zadávacího řízení LFHK-12-2025 – příloha č. 5</v>
      </c>
    </row>
    <row r="2" spans="1:11" ht="15.75" thickBot="1" x14ac:dyDescent="0.3">
      <c r="A2" s="38"/>
      <c r="B2" s="38"/>
      <c r="C2" s="38"/>
      <c r="D2" s="39"/>
      <c r="E2" s="39"/>
      <c r="F2" s="213"/>
      <c r="G2" s="38"/>
      <c r="H2" s="38"/>
      <c r="I2" s="38"/>
      <c r="J2" s="38"/>
    </row>
    <row r="3" spans="1:11" ht="15.75" x14ac:dyDescent="0.25">
      <c r="A3" s="289" t="s">
        <v>0</v>
      </c>
      <c r="B3" s="290"/>
      <c r="C3" s="41" t="str">
        <f>CELKEM!B9</f>
        <v>LF HK – AV technika – Technika pro živé přenosy z piteven 1. etapa (opakované zadání)</v>
      </c>
      <c r="D3" s="42"/>
      <c r="E3" s="42"/>
      <c r="F3" s="43"/>
      <c r="G3" s="38"/>
      <c r="H3" s="38"/>
      <c r="I3" s="38"/>
      <c r="J3" s="38"/>
    </row>
    <row r="4" spans="1:11" ht="15.75" x14ac:dyDescent="0.25">
      <c r="A4" s="291" t="s">
        <v>1</v>
      </c>
      <c r="B4" s="292"/>
      <c r="C4" s="44" t="s">
        <v>255</v>
      </c>
      <c r="D4" s="45"/>
      <c r="E4" s="45"/>
      <c r="F4" s="46"/>
      <c r="G4" s="38"/>
      <c r="H4" s="38"/>
      <c r="I4" s="38"/>
      <c r="J4" s="38"/>
    </row>
    <row r="5" spans="1:11" ht="16.5" thickBot="1" x14ac:dyDescent="0.3">
      <c r="A5" s="293" t="s">
        <v>2</v>
      </c>
      <c r="B5" s="294"/>
      <c r="C5" s="234" t="s">
        <v>221</v>
      </c>
      <c r="D5" s="237"/>
      <c r="E5" s="237"/>
      <c r="F5" s="238"/>
      <c r="G5" s="38"/>
      <c r="H5" s="38"/>
      <c r="I5" s="38"/>
      <c r="J5" s="38"/>
    </row>
    <row r="6" spans="1:11" ht="15.75" thickBot="1" x14ac:dyDescent="0.3">
      <c r="A6" s="38"/>
      <c r="B6" s="38"/>
      <c r="C6" s="38"/>
      <c r="D6" s="39"/>
      <c r="E6" s="39"/>
      <c r="F6" s="213"/>
      <c r="G6" s="38"/>
      <c r="H6" s="38"/>
      <c r="I6" s="38"/>
      <c r="J6" s="38"/>
    </row>
    <row r="7" spans="1:11" s="13" customFormat="1" ht="111" thickBot="1" x14ac:dyDescent="0.3">
      <c r="A7" s="9" t="s">
        <v>235</v>
      </c>
      <c r="B7" s="10" t="s">
        <v>14</v>
      </c>
      <c r="C7" s="11" t="s">
        <v>236</v>
      </c>
      <c r="D7" s="11" t="s">
        <v>15</v>
      </c>
      <c r="E7" s="11" t="s">
        <v>16</v>
      </c>
      <c r="F7" s="95" t="s">
        <v>253</v>
      </c>
      <c r="G7" s="95" t="s">
        <v>241</v>
      </c>
      <c r="H7" s="95" t="s">
        <v>237</v>
      </c>
      <c r="I7" s="177" t="s">
        <v>17</v>
      </c>
      <c r="J7" s="112" t="s">
        <v>238</v>
      </c>
    </row>
    <row r="8" spans="1:11" ht="15.75" thickBot="1" x14ac:dyDescent="0.3">
      <c r="A8" s="198" t="s">
        <v>18</v>
      </c>
      <c r="B8" s="199"/>
      <c r="C8" s="295" t="s">
        <v>222</v>
      </c>
      <c r="D8" s="295"/>
      <c r="E8" s="295"/>
      <c r="F8" s="295"/>
      <c r="G8" s="295"/>
      <c r="H8" s="295"/>
      <c r="I8" s="295"/>
      <c r="J8" s="296"/>
    </row>
    <row r="9" spans="1:11" s="104" customFormat="1" ht="30" x14ac:dyDescent="0.25">
      <c r="A9" s="131" t="s">
        <v>20</v>
      </c>
      <c r="B9" s="132"/>
      <c r="C9" s="200" t="s">
        <v>149</v>
      </c>
      <c r="D9" s="134"/>
      <c r="E9" s="134" t="s">
        <v>22</v>
      </c>
      <c r="F9" s="211"/>
      <c r="G9" s="135"/>
      <c r="H9" s="135"/>
      <c r="I9" s="201" t="s">
        <v>250</v>
      </c>
      <c r="J9" s="136"/>
      <c r="K9" s="118"/>
    </row>
    <row r="10" spans="1:11" s="104" customFormat="1" x14ac:dyDescent="0.25">
      <c r="A10" s="103" t="s">
        <v>24</v>
      </c>
      <c r="B10" s="119"/>
      <c r="C10" s="114" t="s">
        <v>151</v>
      </c>
      <c r="D10" s="115"/>
      <c r="E10" s="115" t="s">
        <v>22</v>
      </c>
      <c r="F10" s="208"/>
      <c r="G10" s="116"/>
      <c r="H10" s="116"/>
      <c r="I10" s="162" t="s">
        <v>152</v>
      </c>
      <c r="J10" s="137"/>
    </row>
    <row r="11" spans="1:11" s="157" customFormat="1" x14ac:dyDescent="0.25">
      <c r="A11" s="103" t="s">
        <v>27</v>
      </c>
      <c r="B11" s="124"/>
      <c r="C11" s="124" t="s">
        <v>223</v>
      </c>
      <c r="D11" s="115"/>
      <c r="E11" s="115" t="s">
        <v>22</v>
      </c>
      <c r="F11" s="208"/>
      <c r="G11" s="116"/>
      <c r="H11" s="116"/>
      <c r="I11" s="162" t="s">
        <v>224</v>
      </c>
      <c r="J11" s="117"/>
      <c r="K11" s="104"/>
    </row>
    <row r="12" spans="1:11" s="157" customFormat="1" ht="30" x14ac:dyDescent="0.25">
      <c r="A12" s="103" t="s">
        <v>30</v>
      </c>
      <c r="B12" s="124"/>
      <c r="C12" s="124" t="s">
        <v>225</v>
      </c>
      <c r="D12" s="115"/>
      <c r="E12" s="115" t="s">
        <v>22</v>
      </c>
      <c r="F12" s="208"/>
      <c r="G12" s="116"/>
      <c r="H12" s="116"/>
      <c r="I12" s="162" t="s">
        <v>226</v>
      </c>
      <c r="J12" s="117"/>
      <c r="K12" s="104"/>
    </row>
    <row r="13" spans="1:11" s="157" customFormat="1" ht="15.75" thickBot="1" x14ac:dyDescent="0.3">
      <c r="A13" s="139" t="s">
        <v>33</v>
      </c>
      <c r="B13" s="196"/>
      <c r="C13" s="196" t="s">
        <v>227</v>
      </c>
      <c r="D13" s="128"/>
      <c r="E13" s="128" t="s">
        <v>22</v>
      </c>
      <c r="F13" s="210"/>
      <c r="G13" s="129"/>
      <c r="H13" s="129"/>
      <c r="I13" s="183" t="s">
        <v>228</v>
      </c>
      <c r="J13" s="130"/>
      <c r="K13" s="104"/>
    </row>
    <row r="14" spans="1:11" ht="15.75" thickBot="1" x14ac:dyDescent="0.3">
      <c r="A14" s="205" t="s">
        <v>55</v>
      </c>
      <c r="B14" s="206"/>
      <c r="C14" s="202" t="s">
        <v>122</v>
      </c>
      <c r="D14" s="203"/>
      <c r="E14" s="203"/>
      <c r="F14" s="218"/>
      <c r="G14" s="203"/>
      <c r="H14" s="203"/>
      <c r="I14" s="203"/>
      <c r="J14" s="204"/>
    </row>
    <row r="15" spans="1:11" x14ac:dyDescent="0.25">
      <c r="A15" s="17" t="s">
        <v>57</v>
      </c>
      <c r="B15" s="28"/>
      <c r="C15" s="184" t="s">
        <v>131</v>
      </c>
      <c r="D15" s="185">
        <v>70</v>
      </c>
      <c r="E15" s="186" t="s">
        <v>125</v>
      </c>
      <c r="F15" s="258" t="s">
        <v>240</v>
      </c>
      <c r="G15" s="259" t="e">
        <f>ROUND(F15,2)</f>
        <v>#VALUE!</v>
      </c>
      <c r="H15" s="259" t="e">
        <f t="shared" ref="H15:H16" si="0">D15*G15</f>
        <v>#VALUE!</v>
      </c>
      <c r="I15" s="197" t="s">
        <v>132</v>
      </c>
      <c r="J15" s="263" t="s">
        <v>240</v>
      </c>
    </row>
    <row r="16" spans="1:11" ht="15.75" thickBot="1" x14ac:dyDescent="0.3">
      <c r="A16" s="26" t="s">
        <v>60</v>
      </c>
      <c r="B16" s="32"/>
      <c r="C16" s="32" t="s">
        <v>134</v>
      </c>
      <c r="D16" s="88">
        <v>65</v>
      </c>
      <c r="E16" s="27" t="s">
        <v>125</v>
      </c>
      <c r="F16" s="260" t="s">
        <v>240</v>
      </c>
      <c r="G16" s="261" t="e">
        <f>ROUND(F16,2)</f>
        <v>#VALUE!</v>
      </c>
      <c r="H16" s="261" t="e">
        <f t="shared" si="0"/>
        <v>#VALUE!</v>
      </c>
      <c r="I16" s="188" t="s">
        <v>134</v>
      </c>
      <c r="J16" s="265" t="s">
        <v>240</v>
      </c>
    </row>
    <row r="17" spans="1:11" ht="15.75" thickBot="1" x14ac:dyDescent="0.3">
      <c r="A17" s="189" t="s">
        <v>121</v>
      </c>
      <c r="B17" s="190"/>
      <c r="C17" s="295" t="s">
        <v>137</v>
      </c>
      <c r="D17" s="295"/>
      <c r="E17" s="295"/>
      <c r="F17" s="295"/>
      <c r="G17" s="295"/>
      <c r="H17" s="295"/>
      <c r="I17" s="295"/>
      <c r="J17" s="296"/>
    </row>
    <row r="18" spans="1:11" x14ac:dyDescent="0.25">
      <c r="A18" s="17" t="s">
        <v>123</v>
      </c>
      <c r="B18" s="20"/>
      <c r="C18" s="28" t="s">
        <v>141</v>
      </c>
      <c r="D18" s="87">
        <v>1</v>
      </c>
      <c r="E18" s="20" t="s">
        <v>41</v>
      </c>
      <c r="F18" s="268" t="s">
        <v>240</v>
      </c>
      <c r="G18" s="269" t="e">
        <f>ROUND(F18,2)</f>
        <v>#VALUE!</v>
      </c>
      <c r="H18" s="269" t="e">
        <f t="shared" ref="H18" si="1">D18*G18</f>
        <v>#VALUE!</v>
      </c>
      <c r="I18" s="58" t="s">
        <v>142</v>
      </c>
      <c r="J18" s="263" t="s">
        <v>240</v>
      </c>
    </row>
    <row r="19" spans="1:11" s="157" customFormat="1" x14ac:dyDescent="0.25">
      <c r="A19" s="103" t="s">
        <v>127</v>
      </c>
      <c r="B19" s="115"/>
      <c r="C19" s="124" t="s">
        <v>144</v>
      </c>
      <c r="D19" s="115"/>
      <c r="E19" s="115" t="s">
        <v>41</v>
      </c>
      <c r="F19" s="208"/>
      <c r="G19" s="116"/>
      <c r="H19" s="116"/>
      <c r="I19" s="158" t="s">
        <v>144</v>
      </c>
      <c r="J19" s="137"/>
      <c r="K19" s="104"/>
    </row>
    <row r="20" spans="1:11" s="157" customFormat="1" ht="15.75" thickBot="1" x14ac:dyDescent="0.3">
      <c r="A20" s="139" t="s">
        <v>130</v>
      </c>
      <c r="B20" s="128"/>
      <c r="C20" s="196" t="s">
        <v>146</v>
      </c>
      <c r="D20" s="128"/>
      <c r="E20" s="128" t="s">
        <v>41</v>
      </c>
      <c r="F20" s="210"/>
      <c r="G20" s="129"/>
      <c r="H20" s="129"/>
      <c r="I20" s="170" t="s">
        <v>146</v>
      </c>
      <c r="J20" s="138"/>
      <c r="K20" s="104"/>
    </row>
    <row r="21" spans="1:11" ht="15.75" thickBot="1" x14ac:dyDescent="0.3">
      <c r="A21" s="38"/>
      <c r="B21" s="38"/>
      <c r="C21" s="38"/>
      <c r="D21" s="39"/>
      <c r="E21" s="39"/>
      <c r="F21" s="213"/>
      <c r="G21" s="38"/>
      <c r="H21" s="38"/>
      <c r="I21" s="38"/>
      <c r="J21" s="38"/>
    </row>
    <row r="22" spans="1:11" s="12" customFormat="1" ht="25.35" customHeight="1" thickBot="1" x14ac:dyDescent="0.3">
      <c r="A22" s="287" t="s">
        <v>243</v>
      </c>
      <c r="B22" s="288"/>
      <c r="C22" s="288"/>
      <c r="D22" s="288"/>
      <c r="E22" s="288"/>
      <c r="F22" s="288"/>
      <c r="G22" s="288"/>
      <c r="H22" s="262" t="e">
        <f>SUM(H18,H15:H16)</f>
        <v>#VALUE!</v>
      </c>
      <c r="I22" s="110"/>
      <c r="J22" s="111"/>
    </row>
    <row r="25" spans="1:11" x14ac:dyDescent="0.25">
      <c r="A25" s="299" t="s">
        <v>239</v>
      </c>
      <c r="B25" s="299"/>
      <c r="C25" s="299"/>
      <c r="D25" s="299"/>
      <c r="E25" s="299"/>
      <c r="F25" s="299"/>
      <c r="G25" s="299"/>
      <c r="H25" s="299"/>
      <c r="I25" s="299"/>
      <c r="J25" s="299"/>
    </row>
    <row r="27" spans="1:11" ht="33" customHeight="1" x14ac:dyDescent="0.25">
      <c r="A27" s="285" t="s">
        <v>254</v>
      </c>
      <c r="B27" s="285"/>
      <c r="C27" s="285"/>
      <c r="D27" s="285"/>
      <c r="E27" s="285"/>
      <c r="F27" s="285"/>
      <c r="G27" s="285"/>
      <c r="H27" s="285"/>
      <c r="I27" s="285"/>
      <c r="J27" s="285"/>
    </row>
    <row r="30" spans="1:11" x14ac:dyDescent="0.25">
      <c r="H30" s="7"/>
    </row>
  </sheetData>
  <sheetProtection sheet="1" objects="1" scenarios="1"/>
  <mergeCells count="8">
    <mergeCell ref="A3:B3"/>
    <mergeCell ref="A4:B4"/>
    <mergeCell ref="A5:B5"/>
    <mergeCell ref="A27:J27"/>
    <mergeCell ref="A25:J25"/>
    <mergeCell ref="A22:G22"/>
    <mergeCell ref="C17:J17"/>
    <mergeCell ref="C8:J8"/>
  </mergeCells>
  <phoneticPr fontId="7" type="noConversion"/>
  <printOptions horizontalCentered="1"/>
  <pageMargins left="0.51181102362204722" right="0.51181102362204722" top="0.78740157480314965" bottom="0.78740157480314965" header="0.31496062992125984" footer="0.31496062992125984"/>
  <pageSetup paperSize="9" scale="49" fitToHeight="51" orientation="landscape" r:id="rId1"/>
  <headerFooter>
    <oddFooter>&amp;C&amp;P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vt:i4>
      </vt:variant>
      <vt:variant>
        <vt:lpstr>Pojmenované oblasti</vt:lpstr>
      </vt:variant>
      <vt:variant>
        <vt:i4>7</vt:i4>
      </vt:variant>
    </vt:vector>
  </HeadingPairs>
  <TitlesOfParts>
    <vt:vector size="14" baseType="lpstr">
      <vt:lpstr>CELKEM</vt:lpstr>
      <vt:lpstr>Seminární místnost</vt:lpstr>
      <vt:lpstr>Malá pitevna</vt:lpstr>
      <vt:lpstr>Velká pitevna</vt:lpstr>
      <vt:lpstr>Ovladovna</vt:lpstr>
      <vt:lpstr>CT</vt:lpstr>
      <vt:lpstr>Kancelář přednosty</vt:lpstr>
      <vt:lpstr>CELKEM!Oblast_tisku</vt:lpstr>
      <vt:lpstr>CT!Oblast_tisku</vt:lpstr>
      <vt:lpstr>'Kancelář přednosty'!Oblast_tisku</vt:lpstr>
      <vt:lpstr>'Malá pitevna'!Oblast_tisku</vt:lpstr>
      <vt:lpstr>Ovladovna!Oblast_tisku</vt:lpstr>
      <vt:lpstr>'Seminární místnost'!Oblast_tisku</vt:lpstr>
      <vt:lpstr>'Velká pitevna'!Oblast_tisku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Hanzlová, Hana</cp:lastModifiedBy>
  <cp:revision/>
  <cp:lastPrinted>2025-07-15T11:26:28Z</cp:lastPrinted>
  <dcterms:created xsi:type="dcterms:W3CDTF">2020-02-10T07:08:22Z</dcterms:created>
  <dcterms:modified xsi:type="dcterms:W3CDTF">2025-09-12T12:03:21Z</dcterms:modified>
  <cp:category/>
  <cp:contentStatus/>
</cp:coreProperties>
</file>