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af.cuni.cz\data\Users\basep\REVIFAF\ZATEPLENÍ JB FAF UK\+ZADÁVACÍ ŘÍZENÍ - ETAPA 1\Zadávací dokumentace na profil-ETAPA 1\priloha c5-VV v MS excel\"/>
    </mc:Choice>
  </mc:AlternateContent>
  <bookViews>
    <workbookView xWindow="0" yWindow="0" windowWidth="28800" windowHeight="12045" tabRatio="932"/>
  </bookViews>
  <sheets>
    <sheet name="Krycí list" sheetId="1" r:id="rId1"/>
    <sheet name="ostatní a vedlejší náklady" sheetId="7" r:id="rId2"/>
    <sheet name="Rekapitulace" sheetId="6" r:id="rId3"/>
    <sheet name="#Figury" sheetId="4" state="hidden" r:id="rId4"/>
  </sheets>
  <definedNames>
    <definedName name="_xlnm.Print_Titles" localSheetId="1">'ostatní a vedlejší náklady'!$11:$13</definedName>
    <definedName name="_xlnm.Print_Titles" localSheetId="2">Rekapitulace!$11:$13</definedName>
  </definedNames>
  <calcPr calcId="152511"/>
</workbook>
</file>

<file path=xl/calcChain.xml><?xml version="1.0" encoding="utf-8"?>
<calcChain xmlns="http://schemas.openxmlformats.org/spreadsheetml/2006/main">
  <c r="C18" i="6" l="1"/>
  <c r="C15" i="6" s="1"/>
  <c r="C14" i="6" s="1"/>
  <c r="H9" i="7"/>
  <c r="C8" i="7"/>
  <c r="C7" i="7"/>
  <c r="C3" i="7"/>
  <c r="C2" i="7"/>
  <c r="M57" i="7"/>
  <c r="K57" i="7"/>
  <c r="I56" i="7"/>
  <c r="I55" i="7"/>
  <c r="I54" i="7"/>
  <c r="I53" i="7"/>
  <c r="I52" i="7"/>
  <c r="I51" i="7"/>
  <c r="I50" i="7"/>
  <c r="I49" i="7"/>
  <c r="I48" i="7"/>
  <c r="I47" i="7"/>
  <c r="I46" i="7"/>
  <c r="I45" i="7"/>
  <c r="I44" i="7"/>
  <c r="I43" i="7"/>
  <c r="I42" i="7"/>
  <c r="I41" i="7"/>
  <c r="I40" i="7"/>
  <c r="I39" i="7"/>
  <c r="I38" i="7"/>
  <c r="I37" i="7"/>
  <c r="I36" i="7"/>
  <c r="I35" i="7"/>
  <c r="I34" i="7"/>
  <c r="I33" i="7"/>
  <c r="I32" i="7"/>
  <c r="I31" i="7"/>
  <c r="I30" i="7"/>
  <c r="I29" i="7"/>
  <c r="I28" i="7"/>
  <c r="I27" i="7"/>
  <c r="I26" i="7"/>
  <c r="I25" i="7"/>
  <c r="M22" i="7"/>
  <c r="K22" i="7"/>
  <c r="M19" i="7"/>
  <c r="K19" i="7"/>
  <c r="M14" i="7"/>
  <c r="K14" i="7"/>
  <c r="B9" i="6"/>
  <c r="B8" i="6"/>
  <c r="B7" i="6"/>
  <c r="B3" i="6"/>
  <c r="B2" i="6"/>
  <c r="E35" i="1"/>
  <c r="J35" i="1"/>
  <c r="R35" i="1"/>
  <c r="K45" i="1"/>
  <c r="I22" i="7"/>
  <c r="I14" i="7"/>
  <c r="I19" i="7"/>
  <c r="R48" i="1"/>
  <c r="I57" i="7" l="1"/>
  <c r="C21" i="6" s="1"/>
  <c r="C20" i="6" s="1"/>
  <c r="C23" i="6" s="1"/>
  <c r="E44" i="1"/>
  <c r="R38" i="1" l="1"/>
  <c r="R44" i="1" s="1"/>
  <c r="R47" i="1" s="1"/>
  <c r="O49" i="1" s="1"/>
  <c r="R49" i="1" s="1"/>
  <c r="R50" i="1" s="1"/>
</calcChain>
</file>

<file path=xl/sharedStrings.xml><?xml version="1.0" encoding="utf-8"?>
<sst xmlns="http://schemas.openxmlformats.org/spreadsheetml/2006/main" count="235" uniqueCount="157">
  <si>
    <t>Název stavby</t>
  </si>
  <si>
    <t>JKSO</t>
  </si>
  <si>
    <t>Kód stavby</t>
  </si>
  <si>
    <t>Název objektu</t>
  </si>
  <si>
    <t>EČO</t>
  </si>
  <si>
    <t>Kód objektu</t>
  </si>
  <si>
    <t>Název části</t>
  </si>
  <si>
    <t xml:space="preserve"> </t>
  </si>
  <si>
    <t>Místo</t>
  </si>
  <si>
    <t>Kód části</t>
  </si>
  <si>
    <t>Název podčásti</t>
  </si>
  <si>
    <t>Kód podčásti</t>
  </si>
  <si>
    <t>IČ</t>
  </si>
  <si>
    <t>DIČ</t>
  </si>
  <si>
    <t>Objednatel</t>
  </si>
  <si>
    <t>Projektant</t>
  </si>
  <si>
    <t>Zhotovitel</t>
  </si>
  <si>
    <t>Dle výběrového řízení</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</si>
  <si>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</si>
  <si>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</si>
  <si>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</si>
  <si>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</si>
  <si>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</si>
  <si>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</si>
  <si>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</si>
  <si>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</si>
  <si>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</si>
  <si>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</si>
  <si>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</si>
  <si>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</si>
  <si>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</si>
  <si>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</si>
  <si>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</si>
  <si>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</si>
  <si>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</si>
  <si>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Náklady na umístění stavby</t>
  </si>
  <si>
    <t>HSV</t>
  </si>
  <si>
    <t>%</t>
  </si>
  <si>
    <t>PSV</t>
  </si>
  <si>
    <t>"M"</t>
  </si>
  <si>
    <t>ZRN (ř. 1-6)</t>
  </si>
  <si>
    <t>NUS (ř. 13-18)</t>
  </si>
  <si>
    <t>HZS</t>
  </si>
  <si>
    <t>D</t>
  </si>
  <si>
    <t>Celkové náklady</t>
  </si>
  <si>
    <t>Součet 7, 12, 19-22</t>
  </si>
  <si>
    <t>Datum a podpis</t>
  </si>
  <si>
    <t>Razítko</t>
  </si>
  <si>
    <t>DPH</t>
  </si>
  <si>
    <t>Cena s DPH (ř. 23-25)</t>
  </si>
  <si>
    <t>E</t>
  </si>
  <si>
    <t>Přípočty a odpočty</t>
  </si>
  <si>
    <t>Dodávky objednatele</t>
  </si>
  <si>
    <t>Klouzavá doložka</t>
  </si>
  <si>
    <t>Zvýhodnění + -</t>
  </si>
  <si>
    <t>Stavba:</t>
  </si>
  <si>
    <t>Objekt:</t>
  </si>
  <si>
    <t>Část:</t>
  </si>
  <si>
    <t xml:space="preserve">JKSO: </t>
  </si>
  <si>
    <t>Objednatel:</t>
  </si>
  <si>
    <t>Zhotovitel:</t>
  </si>
  <si>
    <t>Datum:</t>
  </si>
  <si>
    <t>Kód</t>
  </si>
  <si>
    <t>Popis</t>
  </si>
  <si>
    <t>Cena celkem</t>
  </si>
  <si>
    <t>Hmotnost celkem</t>
  </si>
  <si>
    <t>Suť celkem</t>
  </si>
  <si>
    <t>Celkem</t>
  </si>
  <si>
    <t>JKSO:</t>
  </si>
  <si>
    <t>P.Č.</t>
  </si>
  <si>
    <t>TV</t>
  </si>
  <si>
    <t>KCN</t>
  </si>
  <si>
    <t>Kód položky</t>
  </si>
  <si>
    <t>MJ</t>
  </si>
  <si>
    <t>Množství celkem</t>
  </si>
  <si>
    <t>Cena jednotková</t>
  </si>
  <si>
    <t>Hmotnost</t>
  </si>
  <si>
    <t>Hmotnost sutě</t>
  </si>
  <si>
    <t>Hmotnost sutě celkem</t>
  </si>
  <si>
    <t>Sazba DPH</t>
  </si>
  <si>
    <t>Typ položky</t>
  </si>
  <si>
    <t>Úroveň</t>
  </si>
  <si>
    <t>1</t>
  </si>
  <si>
    <t>K</t>
  </si>
  <si>
    <t>2</t>
  </si>
  <si>
    <t>SOUHRN STAVBY</t>
  </si>
  <si>
    <t>SOUPIS PRACÍ</t>
  </si>
  <si>
    <t>Ostatní a vedlejší náklady</t>
  </si>
  <si>
    <t xml:space="preserve">Zařízení staveniště, ZOV - viz zov, TZ </t>
  </si>
  <si>
    <t>-1</t>
  </si>
  <si>
    <t>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t>
  </si>
  <si>
    <t>Provozní a územní vlivy vlivy</t>
  </si>
  <si>
    <t>Kompletační činnost</t>
  </si>
  <si>
    <t>Náklady zhotovitele související se zajištěním a provedením kompletního díla dle PD a souvisejících dokladů.</t>
  </si>
  <si>
    <t>Ostatní a vedlejší</t>
  </si>
  <si>
    <t>Pravidelné čištění přilehlých komunikací - dle požadavků objednatele. Pravidelné čištění pneumatik dopravních prostředků kropením.</t>
  </si>
  <si>
    <t>Označení stavby - velkorozměrová informační tabule</t>
  </si>
  <si>
    <t>REKAPITULACE SOUHRNU</t>
  </si>
  <si>
    <t>KRYCÍ LIST SOUHRNU</t>
  </si>
  <si>
    <t>soubor</t>
  </si>
  <si>
    <t>Náklady zhotovitele související se zajištěním přechodů nebo přejezdů přes výkopy na veřejných prostranstvých vč. světelných signalizačních zařízení, dočasné dopravní značení (návrh a schválení na příslušném DI PČR)</t>
  </si>
  <si>
    <t>Náklady zhotovitele spojené s výstavbou, a po ukončení díla kompletním odstraněním, staveništní obslužné komunikace. Kompletní likvidace zařízení staveniště.</t>
  </si>
  <si>
    <t>Náklady související se ztíženými podmínkami při provádění díla v závislosti na okolním provozu (pro práce prováděné za nepřerušeného nebo omezeného provozu v dotčených objektech nebo samotném areálu)</t>
  </si>
  <si>
    <t>Náklady spojené s mimostaveništní dopravou, územními vlivy (území se ztíženými výrobními podmínkami, se ztíženými dopravními podmínkami)</t>
  </si>
  <si>
    <t xml:space="preserve">Zajištění a projednání všech nezbytných úkonů inženýringu a administrativních nezbytných pro stavbu </t>
  </si>
  <si>
    <t>Zajištění splnění podmínek vyplývajících z vydaných rozhodnutí a povolení apod.</t>
  </si>
  <si>
    <t>Zpracování časového harmonogramu stavby a zpracování ZOV</t>
  </si>
  <si>
    <t>Zpracování a projednání dokladů pro účel stavby, například: "Stanovení přechodné úpravy provozu na pozemních komunikacích“ a „Zvláštního užívání komunikací“  apod.</t>
  </si>
  <si>
    <t>Zajištění bezpečné a plynulé dopravy v rámci výstavby, včetně nákladů spojených s případnými průjezdy a opatřeními vozidel integrovaného záchranného systému</t>
  </si>
  <si>
    <t>Zajištění bezpečnosti a orientace všech účastníků dopravního provozu (motoristů, chodců, cyklistů) v rámci stavby, například : Aktuální navigace všech osob po celou dobu stavby, označení nebezpečných míst, zamezení vstupu nepovolaným osobám na staveniště, dočasné oplocení, hrazení, osvětlení, navádění chodců na náhradní trasy; vybudování a odstranění případných dočasných lávek a přemostění atd.</t>
  </si>
  <si>
    <t>Součinnost s koordinátorem BOZP</t>
  </si>
  <si>
    <t>Náklady na zajištění konkrétních opatření požadovaných koordinátorem BOZP</t>
  </si>
  <si>
    <t xml:space="preserve">Součinnost s ostatními zúčastněnými stranami (mimo koordinátora BOZP), například: se zástupci objednatele, projektanta, TDI, AD apod. </t>
  </si>
  <si>
    <t xml:space="preserve">Včasné odsouhlasení všech užitých materiálů a technologií zástupci všech zúčastněných stran, například: zajištění dokladů (certifikátů) se specifikací zadaných technických parametrů </t>
  </si>
  <si>
    <t xml:space="preserve">Technická řešení - návrh a projednání nutných odchylek a změn oproti PD zjištěných v průběhu stavby </t>
  </si>
  <si>
    <t>Technická řešení  - návrh a projednání kolizí inženýrských sítí a zařízení, vč. nákladů souvisejících s technickým řešením případných kolizí a střetů s inženýrskými sítěmi, například: odchylky skutečného umístění IS od PD, odchylky od podkladů správců sítí, řešení souběhů a křížení s IS a zařízeními, které projektant nepředvídal atd.</t>
  </si>
  <si>
    <t xml:space="preserve">Technická řešení  - návrh a projednání rozdílů skutečně zjištěného stávajícího stavu se stávajícím stavem předpokládaného projektantem </t>
  </si>
  <si>
    <t>Dopravní opatření - řešení případných dopravních kolapsů, náklady na případné prostoje apod.</t>
  </si>
  <si>
    <t>Třídění odpadu.</t>
  </si>
  <si>
    <t>Zaškolení obsluhy, veškerého zařízení, příslušných správců, vypracování doporučených textací provozních řádů a proškolení provozovatele s provozováním a užíváním realizovaného díla dle SoD a části Jiné požadavky zadavatele</t>
  </si>
  <si>
    <t>Protokolární zpětné předání pozemků dotčených stavbou příslušným správcům po dokončení realizace stavby</t>
  </si>
  <si>
    <t xml:space="preserve">Zpracování fotodokumentace stavu zájmového území v elektronické a tištěné podobě.   A) Fotofokumentace stávajícího stavu před zahájením stavebních prací,  B) Fotodokumentace průběhu realizace předkládaná při fakturaci,   C) Fotodokumentace dokončeného díla.   </t>
  </si>
  <si>
    <t>Vytyčení stavby oprávněným geodetem vč. vystavení příslušných protokolů</t>
  </si>
  <si>
    <t>Vytyčení všech inženýrských sítí před zahájením prací vč. řádného zajištění. Zpětné předání všech inženýrských sítí jednotlivým správcům vč. uvedení dotčených ploch do bezvadného stavu.</t>
  </si>
  <si>
    <t>Zaměření stavby (geometrický plán) - skutečné provedení - vč. vystavení příslušných protokolů dle PD, zadávací dokumentace v požadovaném počtu vyhotovení.</t>
  </si>
  <si>
    <t>Provedení zkoušek potřebných k provedení díla dle specifikace PD a TZ (např. zkoušky hutnění, zkoušky betonové směsy, zkoušky modulu přetvárnosti, výtažné a odtrhové zkoušky, a další) vč. vystavení příslušných protokolů dle podmínek PD a zadávací dokumentace</t>
  </si>
  <si>
    <t>Technická řešení  - návrh a projednání kolizí se skrytými konstrukcemi, vč. nákladů souvisejících s technickým řešením případných kolizí stavby se skrytými konstrukcemi, které projektant nepředvídal.</t>
  </si>
  <si>
    <t>KANIA a.s.</t>
  </si>
  <si>
    <t>Zajištění všech dokladů nutných pro předání a převzetí stavby - dle ZD a SOD</t>
  </si>
  <si>
    <t>Jednání s dotčenými institucemi, s dotčenými orgány státní správy a samosprávy - například zajištění dokladů nutných pro předání stavby</t>
  </si>
  <si>
    <t>Zabezpečení staveniště a jeho vybavení, majetku třetích osob a stavebního materiálu instalovaného i neinstalovaného (uskladněného) v rámci stavby proti odcizení.</t>
  </si>
  <si>
    <t>Zabezpečení staveniště a jeho vybavení, majetku třetích osob a stavebního materiálu instalovaného i neinstalovaného (uskladněného) v rámci stavby proti vzniku jakýchkoliv škod či snížení kvality například vlivem klimatických podmínek.</t>
  </si>
  <si>
    <t>Povinná publicita - "dle podmínek zadávací dokumentace / smlouvy o dílo"</t>
  </si>
  <si>
    <t>F.1</t>
  </si>
  <si>
    <t>STAVEBNÍ OBJEKTY</t>
  </si>
  <si>
    <t>F.3</t>
  </si>
  <si>
    <t>OSTATNÍ OBJEKTY</t>
  </si>
  <si>
    <t xml:space="preserve">             VEDLEJŠÍ A OSTATNÍ NÁKLADY</t>
  </si>
  <si>
    <t>CELKEM BEZ DPH</t>
  </si>
  <si>
    <t xml:space="preserve">                         SO 01 - D.1.1 - Architektonické a stavebně technické řešení</t>
  </si>
  <si>
    <r>
      <t xml:space="preserve">                         SO 01 - D.1.2 - Stavebně konstrukční řešení - </t>
    </r>
    <r>
      <rPr>
        <b/>
        <sz val="9"/>
        <color indexed="20"/>
        <rFont val="Arial"/>
        <family val="2"/>
        <charset val="238"/>
      </rPr>
      <t>obsaženo v SO 01 - D.1.1</t>
    </r>
  </si>
  <si>
    <t xml:space="preserve">                         SO 01 - D.1.4 - TECHNIKA PROSTŘEDÍ STAVEB</t>
  </si>
  <si>
    <t xml:space="preserve"> -----------------  </t>
  </si>
  <si>
    <t>801 32</t>
  </si>
  <si>
    <t>N15-009</t>
  </si>
  <si>
    <t>D.1.1</t>
  </si>
  <si>
    <t>Hradec králové</t>
  </si>
  <si>
    <t>UK V PRAZE - FAF UK V HRADCI KRÁLOVÉ</t>
  </si>
  <si>
    <t>KANIA a.s., Špálova 80/9, Ostrava-Přívoz</t>
  </si>
  <si>
    <t>N-2015-009</t>
  </si>
  <si>
    <t xml:space="preserve">                                   D.1.4.1 - Elektroinstalace </t>
  </si>
  <si>
    <t>CÚ VLASTNÍ</t>
  </si>
  <si>
    <t>Uvedení pozemků a všech povrchů/konstrukcí a prvků, dotčených stavbou, do bezvadného stavu (včetně opravy střešního pláště nad vestibulem tzn. demontáž střešního souvrství + nová skladba střechy - v předpokládaném množství cca 80 m2)</t>
  </si>
  <si>
    <t>Náklady zhotovitele související se zajištěním provozů nutných pro provádění díla (kanceláře řídících pracovníků - sociální objekty pro pracovníky stavby - údržbářské objekty, sklady, provizorní zpevněné plochy pro skladování materiálů, oplocení stavby (neprůhledný mobilní plot výšky min 1800 mm, vč. vjezdových bran), trvalá ostraha staveniště, vnitrostaveništní rozvody všech potřebných energií vč. jejich poplatků). Náklady na vyřízení a zajištění záboru veřejného prostranství u příslušných vlastníka/ů pozemku/ů vč. všech poplatků.</t>
  </si>
  <si>
    <t>Veškeré náklady na projektové práce , zejména :    A) doplnění prováděcí dokumentace (např. konstrukční detaily, výrobní a dílenská dokumentace především pro markýzy vč. osvětlovacích těles, řešení a rozměr obkladových AL panelů typu bond, čistící zóny před vstupem, vynášecí OK střešních reflektorů, design nápis fakulty na fasádě, kce a výplň zábradlí lodžií, kce skleněných obkladů fasády, zábradlí před vstupem do vestibulu, oplocení klima jednotek, a další) dle potřeb a úvahy zhotovitele stavby,   B) zpracování projektové dokumentace skutečného provedení stavby v počtu vyhotovení dle zadávací dokumentace,   C) doplnění nebo přepracování projektové dokumentace skutečného provedení stavu v případě připomínek stavebního úřadu v rámci schvalovacího řízení v požadovaném počtu vyhotoveních dle zadávací dokumentace.</t>
  </si>
  <si>
    <t>27.2.2015</t>
  </si>
  <si>
    <t>ZATEPLENÍ JIŽNÍ BUDOVY FAF UK - ETAPA I.</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</si>
</sst>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numFmt numFmtId="165" formatCode="#,##0;\-#,##0"/>
    <numFmt numFmtId="166" formatCode="#,##0.00;\-#,##0.00"/>
    <numFmt numFmtId="167" formatCode="#,##0.000;\-#,##0.000"/>
    <numFmt numFmtId="168" formatCode="#,##0.00000;\-#,##0.00000"/>
    <numFmt numFmtId="169" formatCode="#,##0.0;\-#,##0.0"/>
    <numFmt numFmtId="170" formatCode="#,##0.00\ &quot;Kč&quot;"/>
    <numFmt numFmtId="171" formatCode="#,##0\ &quot;Kč&quot;"/>
  </numFmts>
  <fonts count="31">
    <font>
      <sz val="10"/>
      <name val="Arial"/>
      <charset val="110"/>
    </font>
    <font>
      <sz val="8"/>
      <name val="Arial"/>
      <charset val="110"/>
    </font>
    <font>
      <sz val="8"/>
      <name val="Arial CE"/>
      <charset val="110"/>
    </font>
    <font>
      <b/>
      <sz val="10"/>
      <name val="Arial"/>
      <family val="2"/>
      <charset val="238"/>
    </font>
    <font>
      <sz val="10"/>
      <name val="Arial CE"/>
      <family val="2"/>
      <charset val="238"/>
    </font>
    <font>
      <b/>
      <sz val="12"/>
      <name val="Arial"/>
      <family val="2"/>
      <charset val="238"/>
    </font>
    <font>
      <b/>
      <sz val="8"/>
      <name val="Arial"/>
      <family val="2"/>
      <charset val="238"/>
    </font>
    <font>
      <sz val="8"/>
      <color indexed="9"/>
      <name val="Arial CE"/>
      <family val="2"/>
      <charset val="238"/>
    </font>
    <font>
      <sz val="10"/>
      <color indexed="9"/>
      <name val="Arial CE"/>
      <family val="2"/>
      <charset val="238"/>
    </font>
    <font>
      <b/>
      <sz val="10"/>
      <name val="Arial CE"/>
      <family val="2"/>
      <charset val="238"/>
    </font>
    <font>
      <sz val="10"/>
      <name val="Arial"/>
      <family val="2"/>
      <charset val="238"/>
    </font>
    <font>
      <b/>
      <sz val="8"/>
      <name val="Arial CE"/>
      <family val="2"/>
      <charset val="238"/>
    </font>
    <font>
      <sz val="8"/>
      <name val="Arial CE"/>
      <family val="2"/>
      <charset val="238"/>
    </font>
    <font>
      <sz val="10"/>
      <name val="Arial"/>
      <family val="2"/>
      <charset val="238"/>
    </font>
    <font>
      <b/>
      <sz val="14"/>
      <color indexed="10"/>
      <name val="Arial CE"/>
      <family val="2"/>
      <charset val="238"/>
    </font>
    <font>
      <sz val="8"/>
      <name val="Arial"/>
      <family val="2"/>
      <charset val="238"/>
    </font>
    <font>
      <b/>
      <sz val="8"/>
      <name val="Arial"/>
      <family val="2"/>
      <charset val="238"/>
    </font>
    <font>
      <sz val="8"/>
      <color indexed="20"/>
      <name val="Arial"/>
      <family val="2"/>
      <charset val="238"/>
    </font>
    <font>
      <b/>
      <u/>
      <sz val="8"/>
      <name val="Arial"/>
      <family val="2"/>
      <charset val="238"/>
    </font>
    <font>
      <b/>
      <u/>
      <sz val="8"/>
      <color indexed="10"/>
      <name val="Arial"/>
      <family val="2"/>
      <charset val="238"/>
    </font>
    <font>
      <sz val="7"/>
      <name val="Arial CE"/>
      <family val="2"/>
      <charset val="238"/>
    </font>
    <font>
      <b/>
      <sz val="9"/>
      <color indexed="12"/>
      <name val="Arial"/>
      <family val="2"/>
      <charset val="238"/>
    </font>
    <font>
      <sz val="9"/>
      <color indexed="20"/>
      <name val="Arial"/>
      <family val="2"/>
      <charset val="238"/>
    </font>
    <font>
      <b/>
      <sz val="9"/>
      <color indexed="20"/>
      <name val="Arial"/>
      <family val="2"/>
      <charset val="238"/>
    </font>
    <font>
      <b/>
      <sz val="8"/>
      <color indexed="20"/>
      <name val="Arial"/>
      <family val="2"/>
      <charset val="238"/>
    </font>
    <font>
      <sz val="9"/>
      <name val="Arial"/>
      <family val="2"/>
      <charset val="238"/>
    </font>
    <font>
      <b/>
      <sz val="18"/>
      <color indexed="10"/>
      <name val="Arial CE"/>
      <family val="2"/>
      <charset val="238"/>
    </font>
    <font>
      <b/>
      <sz val="9"/>
      <name val="Arial"/>
      <family val="2"/>
      <charset val="238"/>
    </font>
    <font>
      <sz val="7"/>
      <name val="Arial"/>
      <family val="2"/>
      <charset val="238"/>
    </font>
    <font>
      <sz val="7"/>
      <name val="Arial CE"/>
      <family val="2"/>
      <charset val="238"/>
    </font>
    <font>
      <b/>
      <sz val="9"/>
      <color rgb="FFFF0000"/>
      <name val="Arial"/>
      <family val="2"/>
      <charset val="238"/>
    </font>
  </fonts>
  <fills count="6">
    <fill>
      <patternFill patternType="none"/>
    </fill>
    <fill>
      <patternFill patternType="gray125"/>
    </fill>
    <fill>
      <patternFill patternType="solid">
        <fgColor indexed="26"/>
      </patternFill>
    </fill>
    <fill>
      <patternFill patternType="solid">
        <fgColor indexed="13"/>
      </patternFill>
    </fill>
    <fill>
      <patternFill patternType="solid">
        <fgColor theme="0" tint="-0.14999847407452621"/>
        <bgColor indexed="64"/>
      </patternFill>
    </fill>
    <fill>
      <patternFill patternType="solid">
        <fgColor rgb="FFFFFF00"/>
        <bgColor indexed="64"/>
      </patternFill>
    </fill>
  </fills>
  <borders count="54">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hair">
        <color indexed="8"/>
      </left>
      <right/>
      <top style="hair">
        <color indexed="8"/>
      </top>
      <bottom/>
      <diagonal/>
    </border>
    <border>
      <left/>
      <right/>
      <top style="hair">
        <color indexed="8"/>
      </top>
      <bottom/>
      <diagonal/>
    </border>
    <border>
      <left/>
      <right style="hair">
        <color indexed="8"/>
      </right>
      <top style="hair">
        <color indexed="8"/>
      </top>
      <bottom/>
      <diagonal/>
    </border>
    <border>
      <left style="hair">
        <color indexed="8"/>
      </left>
      <right/>
      <top/>
      <bottom/>
      <diagonal/>
    </border>
    <border>
      <left/>
      <right style="hair">
        <color indexed="8"/>
      </right>
      <top/>
      <bottom/>
      <diagonal/>
    </border>
    <border>
      <left/>
      <right/>
      <top/>
      <bottom style="hair">
        <color indexed="8"/>
      </bottom>
      <diagonal/>
    </border>
    <border>
      <left/>
      <right style="hair">
        <color indexed="8"/>
      </right>
      <top/>
      <bottom style="hair">
        <color indexed="8"/>
      </bottom>
      <diagonal/>
    </border>
    <border>
      <left style="hair">
        <color indexed="8"/>
      </left>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right style="hair">
        <color indexed="8"/>
      </right>
      <top style="hair">
        <color indexed="8"/>
      </top>
      <bottom style="thin">
        <color indexed="8"/>
      </bottom>
      <diagonal/>
    </border>
    <border>
      <left style="hair">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hair">
        <color indexed="8"/>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style="hair">
        <color indexed="8"/>
      </top>
      <bottom style="hair">
        <color indexed="8"/>
      </bottom>
      <diagonal/>
    </border>
    <border>
      <left/>
      <right style="thin">
        <color indexed="8"/>
      </right>
      <top style="hair">
        <color indexed="8"/>
      </top>
      <bottom/>
      <diagonal/>
    </border>
    <border>
      <left style="thin">
        <color indexed="8"/>
      </left>
      <right style="hair">
        <color indexed="8"/>
      </right>
      <top style="hair">
        <color indexed="8"/>
      </top>
      <bottom style="thin">
        <color indexed="8"/>
      </bottom>
      <diagonal/>
    </border>
    <border>
      <left style="hair">
        <color indexed="8"/>
      </left>
      <right/>
      <top/>
      <bottom style="thin">
        <color indexed="8"/>
      </bottom>
      <diagonal/>
    </border>
    <border>
      <left/>
      <right style="hair">
        <color indexed="8"/>
      </right>
      <top style="thin">
        <color indexed="8"/>
      </top>
      <bottom/>
      <diagonal/>
    </border>
    <border>
      <left style="hair">
        <color indexed="8"/>
      </left>
      <right/>
      <top style="thin">
        <color indexed="8"/>
      </top>
      <bottom/>
      <diagonal/>
    </border>
    <border>
      <left style="thin">
        <color indexed="8"/>
      </left>
      <right/>
      <top/>
      <bottom style="hair">
        <color indexed="8"/>
      </bottom>
      <diagonal/>
    </border>
    <border>
      <left/>
      <right style="thin">
        <color indexed="8"/>
      </right>
      <top/>
      <bottom style="hair">
        <color indexed="8"/>
      </bottom>
      <diagonal/>
    </border>
    <border>
      <left style="thin">
        <color indexed="8"/>
      </left>
      <right/>
      <top style="hair">
        <color indexed="8"/>
      </top>
      <bottom/>
      <diagonal/>
    </border>
    <border>
      <left/>
      <right style="medium">
        <color indexed="8"/>
      </right>
      <top style="hair">
        <color indexed="8"/>
      </top>
      <bottom style="thin">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right style="hair">
        <color indexed="8"/>
      </right>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s>
  <cellStyleXfs count="3">
    <xf numFmtId="0" fontId="0" fillId="0" borderId="0" applyAlignment="0">
      <alignment vertical="top" wrapText="1"/>
      <protection locked="0"/>
    </xf>
    <xf numFmtId="0" fontId="13" fillId="0" borderId="0" applyAlignment="0">
      <alignment vertical="top" wrapText="1"/>
      <protection locked="0"/>
    </xf>
    <xf numFmtId="0" fontId="10" fillId="0" borderId="0" applyAlignment="0">
      <alignment vertical="top" wrapText="1"/>
      <protection locked="0"/>
    </xf>
  </cellStyleXfs>
  <cellXfs count="218">
    <xf numFmtId="0" fontId="0" fillId="0" borderId="0" xfId="0" applyAlignment="1">
      <alignment vertical="top"/>
      <protection locked="0"/>
    </xf>
    <xf numFmtId="0" fontId="0" fillId="0" borderId="0" xfId="0" applyFont="1" applyAlignment="1" applyProtection="1">
      <alignment horizontal="left" vertical="top"/>
    </xf>
    <xf numFmtId="0" fontId="0" fillId="0" borderId="0" xfId="0" applyAlignment="1" applyProtection="1">
      <alignment horizontal="left" vertical="top"/>
    </xf>
    <xf numFmtId="0" fontId="0" fillId="0" borderId="1" xfId="0" applyFont="1" applyBorder="1" applyAlignment="1" applyProtection="1">
      <alignment horizontal="left"/>
    </xf>
    <xf numFmtId="0" fontId="0" fillId="0" borderId="2" xfId="0" applyFont="1" applyBorder="1" applyAlignment="1" applyProtection="1">
      <alignment horizontal="left"/>
    </xf>
    <xf numFmtId="0" fontId="0" fillId="0" borderId="3" xfId="0" applyFont="1" applyBorder="1" applyAlignment="1" applyProtection="1">
      <alignment horizontal="left"/>
    </xf>
    <xf numFmtId="0" fontId="0" fillId="0" borderId="4" xfId="0" applyFont="1" applyBorder="1" applyAlignment="1" applyProtection="1">
      <alignment horizontal="left"/>
    </xf>
    <xf numFmtId="0" fontId="0" fillId="0" borderId="0" xfId="0" applyFont="1" applyAlignment="1" applyProtection="1">
      <alignment horizontal="left"/>
    </xf>
    <xf numFmtId="0" fontId="0" fillId="0" borderId="5" xfId="0" applyFont="1" applyBorder="1" applyAlignment="1" applyProtection="1">
      <alignment horizontal="left"/>
    </xf>
    <xf numFmtId="0" fontId="0" fillId="0" borderId="6" xfId="0" applyFont="1" applyBorder="1" applyAlignment="1" applyProtection="1">
      <alignment horizontal="left"/>
    </xf>
    <xf numFmtId="0" fontId="0" fillId="0" borderId="7" xfId="0" applyFont="1" applyBorder="1" applyAlignment="1" applyProtection="1">
      <alignment horizontal="left"/>
    </xf>
    <xf numFmtId="0" fontId="0" fillId="0" borderId="8" xfId="0" applyFont="1" applyBorder="1" applyAlignment="1" applyProtection="1">
      <alignment horizontal="left"/>
    </xf>
    <xf numFmtId="0" fontId="1" fillId="0" borderId="1" xfId="0" applyFont="1" applyBorder="1" applyAlignment="1" applyProtection="1">
      <alignment horizontal="left" vertical="center"/>
    </xf>
    <xf numFmtId="0" fontId="1" fillId="0" borderId="2" xfId="0" applyFont="1" applyBorder="1" applyAlignment="1" applyProtection="1">
      <alignment horizontal="left" vertical="center"/>
    </xf>
    <xf numFmtId="0" fontId="1" fillId="0" borderId="3" xfId="0" applyFont="1" applyBorder="1" applyAlignment="1" applyProtection="1">
      <alignment horizontal="left" vertical="center"/>
    </xf>
    <xf numFmtId="0" fontId="1" fillId="0" borderId="4" xfId="0" applyFont="1" applyBorder="1" applyAlignment="1" applyProtection="1">
      <alignment horizontal="left" vertical="center"/>
    </xf>
    <xf numFmtId="0" fontId="1" fillId="0" borderId="0" xfId="0" applyFont="1" applyAlignment="1" applyProtection="1">
      <alignment horizontal="left" vertical="center"/>
    </xf>
    <xf numFmtId="0" fontId="2" fillId="0" borderId="9" xfId="0" applyFont="1" applyBorder="1" applyAlignment="1" applyProtection="1">
      <alignment horizontal="left" vertical="center"/>
    </xf>
    <xf numFmtId="0" fontId="1" fillId="0" borderId="10" xfId="0" applyFont="1" applyBorder="1" applyAlignment="1" applyProtection="1">
      <alignment horizontal="left" vertical="center"/>
    </xf>
    <xf numFmtId="0" fontId="1" fillId="0" borderId="11" xfId="0" applyFont="1" applyBorder="1" applyAlignment="1" applyProtection="1">
      <alignment horizontal="left" vertical="center"/>
    </xf>
    <xf numFmtId="164" fontId="2" fillId="0" borderId="10" xfId="0" applyNumberFormat="1" applyFont="1" applyBorder="1" applyAlignment="1" applyProtection="1">
      <alignment horizontal="right" vertical="center"/>
    </xf>
    <xf numFmtId="0" fontId="1" fillId="0" borderId="5" xfId="0" applyFont="1" applyBorder="1" applyAlignment="1" applyProtection="1">
      <alignment horizontal="left" vertical="center"/>
    </xf>
    <xf numFmtId="0" fontId="2" fillId="0" borderId="12" xfId="0" applyFont="1" applyBorder="1" applyAlignment="1" applyProtection="1">
      <alignment horizontal="left" vertical="center"/>
    </xf>
    <xf numFmtId="0" fontId="1" fillId="0" borderId="13" xfId="0" applyFont="1" applyBorder="1" applyAlignment="1" applyProtection="1">
      <alignment horizontal="left" vertical="center"/>
    </xf>
    <xf numFmtId="164" fontId="2" fillId="0" borderId="12" xfId="0" applyNumberFormat="1" applyFont="1" applyBorder="1" applyAlignment="1" applyProtection="1">
      <alignment horizontal="right" vertical="center"/>
    </xf>
    <xf numFmtId="164" fontId="2" fillId="0" borderId="0" xfId="0" applyNumberFormat="1" applyFont="1" applyAlignment="1" applyProtection="1">
      <alignment horizontal="right" vertical="center"/>
    </xf>
    <xf numFmtId="0" fontId="1" fillId="0" borderId="14" xfId="0" applyFont="1" applyBorder="1" applyAlignment="1" applyProtection="1">
      <alignment horizontal="left" vertical="center"/>
    </xf>
    <xf numFmtId="0" fontId="1" fillId="0" borderId="15" xfId="0" applyFont="1" applyBorder="1" applyAlignment="1" applyProtection="1">
      <alignment horizontal="left" vertical="center"/>
    </xf>
    <xf numFmtId="0" fontId="2" fillId="0" borderId="16" xfId="0" applyFont="1" applyBorder="1" applyAlignment="1" applyProtection="1">
      <alignment horizontal="left" vertical="center"/>
    </xf>
    <xf numFmtId="164" fontId="2" fillId="0" borderId="14" xfId="0" applyNumberFormat="1" applyFont="1" applyBorder="1" applyAlignment="1" applyProtection="1">
      <alignment horizontal="right" vertical="center"/>
    </xf>
    <xf numFmtId="0" fontId="2" fillId="0" borderId="0" xfId="0" applyFont="1" applyAlignment="1" applyProtection="1">
      <alignment horizontal="left" vertical="top"/>
    </xf>
    <xf numFmtId="0" fontId="2" fillId="0" borderId="17" xfId="0" applyFont="1" applyBorder="1" applyAlignment="1" applyProtection="1">
      <alignment horizontal="left" vertical="center"/>
    </xf>
    <xf numFmtId="0" fontId="2" fillId="0" borderId="18" xfId="0" applyFont="1" applyBorder="1" applyAlignment="1" applyProtection="1">
      <alignment horizontal="left" vertical="center"/>
    </xf>
    <xf numFmtId="164" fontId="2" fillId="0" borderId="19" xfId="0" applyNumberFormat="1" applyFont="1" applyBorder="1" applyAlignment="1" applyProtection="1">
      <alignment horizontal="right" vertical="center"/>
    </xf>
    <xf numFmtId="0" fontId="1" fillId="0" borderId="20" xfId="0" applyFont="1" applyBorder="1" applyAlignment="1" applyProtection="1">
      <alignment horizontal="left" vertical="center"/>
    </xf>
    <xf numFmtId="0" fontId="2" fillId="0" borderId="0" xfId="0" applyFont="1" applyAlignment="1" applyProtection="1">
      <alignment horizontal="left" vertical="center"/>
    </xf>
    <xf numFmtId="0" fontId="1" fillId="0" borderId="19" xfId="0" applyFont="1" applyBorder="1" applyAlignment="1" applyProtection="1">
      <alignment horizontal="left" vertical="center"/>
    </xf>
    <xf numFmtId="164" fontId="2" fillId="0" borderId="20" xfId="0" applyNumberFormat="1" applyFont="1" applyBorder="1" applyAlignment="1" applyProtection="1">
      <alignment horizontal="right" vertical="center"/>
    </xf>
    <xf numFmtId="0" fontId="1" fillId="0" borderId="6" xfId="0" applyFont="1" applyBorder="1" applyAlignment="1" applyProtection="1">
      <alignment horizontal="left" vertical="center"/>
    </xf>
    <xf numFmtId="0" fontId="1" fillId="0" borderId="7" xfId="0" applyFont="1" applyBorder="1" applyAlignment="1" applyProtection="1">
      <alignment horizontal="left" vertical="center"/>
    </xf>
    <xf numFmtId="0" fontId="1" fillId="0" borderId="8" xfId="0" applyFont="1" applyBorder="1" applyAlignment="1" applyProtection="1">
      <alignment horizontal="left" vertical="center"/>
    </xf>
    <xf numFmtId="0" fontId="1" fillId="0" borderId="21" xfId="0" applyFont="1" applyBorder="1" applyAlignment="1" applyProtection="1">
      <alignment horizontal="left" vertical="center"/>
    </xf>
    <xf numFmtId="0" fontId="1" fillId="0" borderId="22" xfId="0" applyFont="1" applyBorder="1" applyAlignment="1" applyProtection="1">
      <alignment horizontal="left" vertical="center"/>
    </xf>
    <xf numFmtId="0" fontId="3" fillId="0" borderId="22" xfId="0" applyFont="1" applyBorder="1" applyAlignment="1" applyProtection="1">
      <alignment horizontal="left" vertical="center"/>
    </xf>
    <xf numFmtId="0" fontId="1" fillId="0" borderId="23" xfId="0" applyFont="1" applyBorder="1" applyAlignment="1" applyProtection="1">
      <alignment horizontal="left" vertical="center"/>
    </xf>
    <xf numFmtId="0" fontId="1" fillId="0" borderId="24" xfId="0" applyFont="1" applyBorder="1" applyAlignment="1" applyProtection="1">
      <alignment horizontal="left" vertical="center"/>
    </xf>
    <xf numFmtId="0" fontId="1" fillId="0" borderId="25" xfId="0" applyFont="1" applyBorder="1" applyAlignment="1" applyProtection="1">
      <alignment horizontal="left" vertical="center"/>
    </xf>
    <xf numFmtId="0" fontId="1" fillId="0" borderId="26" xfId="0" applyFont="1" applyBorder="1" applyAlignment="1" applyProtection="1">
      <alignment horizontal="left" vertical="center"/>
    </xf>
    <xf numFmtId="0" fontId="1" fillId="0" borderId="27" xfId="0" applyFont="1" applyBorder="1" applyAlignment="1" applyProtection="1">
      <alignment horizontal="left" vertical="center"/>
    </xf>
    <xf numFmtId="0" fontId="1" fillId="0" borderId="28" xfId="0" applyFont="1" applyBorder="1" applyAlignment="1" applyProtection="1">
      <alignment horizontal="left" vertical="center"/>
    </xf>
    <xf numFmtId="165" fontId="0" fillId="0" borderId="29" xfId="0" applyNumberFormat="1" applyFont="1" applyBorder="1" applyAlignment="1" applyProtection="1">
      <alignment horizontal="right" vertical="center"/>
    </xf>
    <xf numFmtId="165" fontId="0" fillId="0" borderId="30" xfId="0" applyNumberFormat="1" applyFont="1" applyBorder="1" applyAlignment="1" applyProtection="1">
      <alignment horizontal="right" vertical="center"/>
    </xf>
    <xf numFmtId="165" fontId="4" fillId="0" borderId="31" xfId="0" applyNumberFormat="1" applyFont="1" applyBorder="1" applyAlignment="1" applyProtection="1">
      <alignment horizontal="right" vertical="center"/>
    </xf>
    <xf numFmtId="166" fontId="4" fillId="0" borderId="32" xfId="0" applyNumberFormat="1" applyFont="1" applyBorder="1" applyAlignment="1" applyProtection="1">
      <alignment horizontal="right" vertical="center"/>
    </xf>
    <xf numFmtId="165" fontId="0" fillId="0" borderId="31" xfId="0" applyNumberFormat="1" applyFont="1" applyBorder="1" applyAlignment="1" applyProtection="1">
      <alignment horizontal="right" vertical="center"/>
    </xf>
    <xf numFmtId="165" fontId="0" fillId="0" borderId="32" xfId="0" applyNumberFormat="1" applyFont="1" applyBorder="1" applyAlignment="1" applyProtection="1">
      <alignment horizontal="right" vertical="center"/>
    </xf>
    <xf numFmtId="165" fontId="4" fillId="0" borderId="30" xfId="0" applyNumberFormat="1" applyFont="1" applyBorder="1" applyAlignment="1" applyProtection="1">
      <alignment horizontal="right" vertical="center"/>
    </xf>
    <xf numFmtId="166" fontId="4" fillId="0" borderId="30" xfId="0" applyNumberFormat="1" applyFont="1" applyBorder="1" applyAlignment="1" applyProtection="1">
      <alignment horizontal="right" vertical="center"/>
    </xf>
    <xf numFmtId="165" fontId="0" fillId="0" borderId="33" xfId="0" applyNumberFormat="1" applyFont="1" applyBorder="1" applyAlignment="1" applyProtection="1">
      <alignment horizontal="right" vertical="center"/>
    </xf>
    <xf numFmtId="0" fontId="3" fillId="0" borderId="22" xfId="0" applyFont="1" applyBorder="1" applyAlignment="1" applyProtection="1">
      <alignment horizontal="left" vertical="center" wrapText="1"/>
    </xf>
    <xf numFmtId="0" fontId="5" fillId="0" borderId="24" xfId="0" applyFont="1" applyBorder="1" applyAlignment="1" applyProtection="1">
      <alignment horizontal="left" vertical="center"/>
    </xf>
    <xf numFmtId="0" fontId="5" fillId="0" borderId="26" xfId="0" applyFont="1" applyBorder="1" applyAlignment="1" applyProtection="1">
      <alignment horizontal="left" vertical="center"/>
    </xf>
    <xf numFmtId="0" fontId="3" fillId="0" borderId="27" xfId="0" applyFont="1" applyBorder="1" applyAlignment="1" applyProtection="1">
      <alignment horizontal="left" vertical="center"/>
    </xf>
    <xf numFmtId="0" fontId="3" fillId="0" borderId="25" xfId="0" applyFont="1" applyBorder="1" applyAlignment="1" applyProtection="1">
      <alignment horizontal="left" vertical="center"/>
    </xf>
    <xf numFmtId="0" fontId="3" fillId="0" borderId="28" xfId="0" applyFont="1" applyBorder="1" applyAlignment="1" applyProtection="1">
      <alignment horizontal="left" vertical="center"/>
    </xf>
    <xf numFmtId="0" fontId="3" fillId="0" borderId="26" xfId="0" applyFont="1" applyBorder="1" applyAlignment="1" applyProtection="1">
      <alignment horizontal="left" vertical="center"/>
    </xf>
    <xf numFmtId="164" fontId="1" fillId="0" borderId="34" xfId="0" applyNumberFormat="1" applyFont="1" applyBorder="1" applyAlignment="1" applyProtection="1">
      <alignment horizontal="center" vertical="center"/>
    </xf>
    <xf numFmtId="0" fontId="6" fillId="0" borderId="9" xfId="0" applyFont="1" applyBorder="1" applyAlignment="1" applyProtection="1">
      <alignment horizontal="left" vertical="center"/>
    </xf>
    <xf numFmtId="0" fontId="1" fillId="0" borderId="17" xfId="0" applyFont="1" applyBorder="1" applyAlignment="1" applyProtection="1">
      <alignment horizontal="left" vertical="center"/>
    </xf>
    <xf numFmtId="166" fontId="4" fillId="0" borderId="18" xfId="0" applyNumberFormat="1" applyFont="1" applyBorder="1" applyAlignment="1" applyProtection="1">
      <alignment horizontal="right" vertical="center"/>
    </xf>
    <xf numFmtId="0" fontId="1" fillId="0" borderId="35" xfId="0" applyFont="1" applyBorder="1" applyAlignment="1" applyProtection="1">
      <alignment horizontal="left" vertical="center"/>
    </xf>
    <xf numFmtId="0" fontId="1" fillId="0" borderId="18" xfId="0" applyFont="1" applyBorder="1" applyAlignment="1" applyProtection="1">
      <alignment horizontal="left" vertical="center"/>
    </xf>
    <xf numFmtId="166" fontId="0" fillId="0" borderId="18" xfId="0" applyNumberFormat="1" applyFont="1" applyBorder="1" applyAlignment="1" applyProtection="1">
      <alignment horizontal="right" vertical="center"/>
    </xf>
    <xf numFmtId="165" fontId="0" fillId="0" borderId="19" xfId="0" applyNumberFormat="1" applyFont="1" applyBorder="1" applyAlignment="1" applyProtection="1">
      <alignment horizontal="right" vertical="center"/>
    </xf>
    <xf numFmtId="0" fontId="7" fillId="0" borderId="19" xfId="0" applyFont="1" applyBorder="1" applyAlignment="1" applyProtection="1">
      <alignment horizontal="right" vertical="center"/>
    </xf>
    <xf numFmtId="0" fontId="7" fillId="0" borderId="20" xfId="0" applyFont="1" applyBorder="1" applyAlignment="1" applyProtection="1">
      <alignment horizontal="left" vertical="center"/>
    </xf>
    <xf numFmtId="0" fontId="1" fillId="0" borderId="16" xfId="0" applyFont="1" applyBorder="1" applyAlignment="1" applyProtection="1">
      <alignment horizontal="left" vertical="center"/>
    </xf>
    <xf numFmtId="164" fontId="1" fillId="0" borderId="36" xfId="0" applyNumberFormat="1" applyFont="1" applyBorder="1" applyAlignment="1" applyProtection="1">
      <alignment horizontal="center" vertical="center"/>
    </xf>
    <xf numFmtId="165" fontId="0" fillId="0" borderId="18" xfId="0" applyNumberFormat="1" applyFont="1" applyBorder="1" applyAlignment="1" applyProtection="1">
      <alignment horizontal="right" vertical="center"/>
    </xf>
    <xf numFmtId="0" fontId="6" fillId="0" borderId="18" xfId="0" applyFont="1" applyBorder="1" applyAlignment="1" applyProtection="1">
      <alignment horizontal="left" vertical="center"/>
    </xf>
    <xf numFmtId="166" fontId="4" fillId="0" borderId="21" xfId="0" applyNumberFormat="1" applyFont="1" applyBorder="1" applyAlignment="1" applyProtection="1">
      <alignment horizontal="right" vertical="center"/>
    </xf>
    <xf numFmtId="166" fontId="0" fillId="0" borderId="21" xfId="0" applyNumberFormat="1" applyFont="1" applyBorder="1" applyAlignment="1" applyProtection="1">
      <alignment horizontal="right" vertical="center"/>
    </xf>
    <xf numFmtId="165" fontId="0" fillId="0" borderId="23" xfId="0" applyNumberFormat="1" applyFont="1" applyBorder="1" applyAlignment="1" applyProtection="1">
      <alignment horizontal="right" vertical="center"/>
    </xf>
    <xf numFmtId="0" fontId="1" fillId="0" borderId="37" xfId="0" applyFont="1" applyBorder="1" applyAlignment="1" applyProtection="1">
      <alignment horizontal="left" vertical="center"/>
    </xf>
    <xf numFmtId="164" fontId="1" fillId="0" borderId="38" xfId="0" applyNumberFormat="1" applyFont="1" applyBorder="1" applyAlignment="1" applyProtection="1">
      <alignment horizontal="center" vertical="center"/>
    </xf>
    <xf numFmtId="0" fontId="1" fillId="0" borderId="32" xfId="0" applyFont="1" applyBorder="1" applyAlignment="1" applyProtection="1">
      <alignment horizontal="left" vertical="center"/>
    </xf>
    <xf numFmtId="0" fontId="1" fillId="0" borderId="30" xfId="0" applyFont="1" applyBorder="1" applyAlignment="1" applyProtection="1">
      <alignment horizontal="left" vertical="center"/>
    </xf>
    <xf numFmtId="0" fontId="1" fillId="0" borderId="31" xfId="0" applyFont="1" applyBorder="1" applyAlignment="1" applyProtection="1">
      <alignment horizontal="left" vertical="center"/>
    </xf>
    <xf numFmtId="166" fontId="4" fillId="0" borderId="39" xfId="0" applyNumberFormat="1" applyFont="1" applyBorder="1" applyAlignment="1" applyProtection="1">
      <alignment horizontal="right" vertical="center"/>
    </xf>
    <xf numFmtId="166" fontId="4" fillId="0" borderId="22" xfId="0" applyNumberFormat="1" applyFont="1" applyBorder="1" applyAlignment="1" applyProtection="1">
      <alignment horizontal="right" vertical="center"/>
    </xf>
    <xf numFmtId="165" fontId="8" fillId="0" borderId="7" xfId="0" applyNumberFormat="1" applyFont="1" applyBorder="1" applyAlignment="1" applyProtection="1">
      <alignment horizontal="right" vertical="center"/>
    </xf>
    <xf numFmtId="0" fontId="3" fillId="0" borderId="1" xfId="0" applyFont="1" applyBorder="1" applyAlignment="1" applyProtection="1">
      <alignment horizontal="left" vertical="top"/>
    </xf>
    <xf numFmtId="0" fontId="1" fillId="0" borderId="40" xfId="0" applyFont="1" applyBorder="1" applyAlignment="1" applyProtection="1">
      <alignment horizontal="left" vertical="center"/>
    </xf>
    <xf numFmtId="0" fontId="1" fillId="0" borderId="41" xfId="0" applyFont="1" applyBorder="1" applyAlignment="1" applyProtection="1">
      <alignment horizontal="left" vertical="center"/>
    </xf>
    <xf numFmtId="0" fontId="1" fillId="0" borderId="12" xfId="0" applyFont="1" applyBorder="1" applyAlignment="1" applyProtection="1">
      <alignment horizontal="left" vertical="center"/>
    </xf>
    <xf numFmtId="0" fontId="1" fillId="0" borderId="42" xfId="0" applyFont="1" applyBorder="1" applyAlignment="1" applyProtection="1">
      <alignment horizontal="left"/>
    </xf>
    <xf numFmtId="0" fontId="1" fillId="0" borderId="16" xfId="0" applyFont="1" applyBorder="1" applyAlignment="1" applyProtection="1">
      <alignment horizontal="left"/>
    </xf>
    <xf numFmtId="165" fontId="2" fillId="0" borderId="16" xfId="0" applyNumberFormat="1" applyFont="1" applyBorder="1" applyAlignment="1" applyProtection="1">
      <alignment horizontal="right" vertical="center"/>
    </xf>
    <xf numFmtId="166" fontId="2" fillId="0" borderId="18" xfId="0" applyNumberFormat="1" applyFont="1" applyBorder="1" applyAlignment="1" applyProtection="1">
      <alignment horizontal="right" vertical="center"/>
    </xf>
    <xf numFmtId="166" fontId="4" fillId="0" borderId="16" xfId="0" applyNumberFormat="1" applyFont="1" applyBorder="1" applyAlignment="1" applyProtection="1">
      <alignment horizontal="right" vertical="center"/>
    </xf>
    <xf numFmtId="0" fontId="1" fillId="0" borderId="43" xfId="0" applyFont="1" applyBorder="1" applyAlignment="1" applyProtection="1">
      <alignment horizontal="left" vertical="center"/>
    </xf>
    <xf numFmtId="0" fontId="3" fillId="0" borderId="44" xfId="0" applyFont="1" applyBorder="1" applyAlignment="1" applyProtection="1">
      <alignment horizontal="left" vertical="top"/>
    </xf>
    <xf numFmtId="0" fontId="1" fillId="0" borderId="9" xfId="0" applyFont="1" applyBorder="1" applyAlignment="1" applyProtection="1">
      <alignment horizontal="left" vertical="center"/>
    </xf>
    <xf numFmtId="165" fontId="2" fillId="0" borderId="18" xfId="0" applyNumberFormat="1" applyFont="1" applyBorder="1" applyAlignment="1" applyProtection="1">
      <alignment horizontal="right" vertical="center"/>
    </xf>
    <xf numFmtId="0" fontId="3" fillId="0" borderId="32" xfId="0" applyFont="1" applyBorder="1" applyAlignment="1" applyProtection="1">
      <alignment horizontal="left" vertical="center"/>
    </xf>
    <xf numFmtId="0" fontId="1" fillId="0" borderId="45" xfId="0" applyFont="1" applyBorder="1" applyAlignment="1" applyProtection="1">
      <alignment horizontal="left" vertical="center"/>
    </xf>
    <xf numFmtId="166" fontId="9" fillId="0" borderId="46" xfId="0" applyNumberFormat="1" applyFont="1" applyBorder="1" applyAlignment="1" applyProtection="1">
      <alignment horizontal="right" vertical="center"/>
    </xf>
    <xf numFmtId="0" fontId="1" fillId="0" borderId="47" xfId="0" applyFont="1" applyBorder="1" applyAlignment="1" applyProtection="1">
      <alignment horizontal="left" vertical="center"/>
    </xf>
    <xf numFmtId="0" fontId="0" fillId="0" borderId="25" xfId="0" applyFont="1" applyBorder="1" applyAlignment="1" applyProtection="1">
      <alignment horizontal="left" vertical="center"/>
    </xf>
    <xf numFmtId="0" fontId="1" fillId="0" borderId="6" xfId="0" applyFont="1" applyBorder="1" applyAlignment="1" applyProtection="1">
      <alignment horizontal="left"/>
    </xf>
    <xf numFmtId="0" fontId="1" fillId="0" borderId="48" xfId="0" applyFont="1" applyBorder="1" applyAlignment="1" applyProtection="1">
      <alignment horizontal="left" vertical="center"/>
    </xf>
    <xf numFmtId="0" fontId="1" fillId="0" borderId="39" xfId="0" applyFont="1" applyBorder="1" applyAlignment="1" applyProtection="1">
      <alignment horizontal="left"/>
    </xf>
    <xf numFmtId="0" fontId="1" fillId="0" borderId="33" xfId="0" applyFont="1" applyBorder="1" applyAlignment="1" applyProtection="1">
      <alignment horizontal="left" vertical="center"/>
    </xf>
    <xf numFmtId="0" fontId="14" fillId="2" borderId="0" xfId="1" applyFont="1" applyFill="1" applyAlignment="1" applyProtection="1">
      <alignment horizontal="left"/>
    </xf>
    <xf numFmtId="0" fontId="13" fillId="0" borderId="0" xfId="1" applyAlignment="1" applyProtection="1">
      <alignment horizontal="left" vertical="top"/>
    </xf>
    <xf numFmtId="0" fontId="11" fillId="2" borderId="0" xfId="1" applyFont="1" applyFill="1" applyAlignment="1" applyProtection="1">
      <alignment horizontal="left" vertical="center"/>
    </xf>
    <xf numFmtId="0" fontId="12" fillId="2" borderId="0" xfId="1" applyFont="1" applyFill="1" applyAlignment="1" applyProtection="1">
      <alignment horizontal="left" vertical="center"/>
    </xf>
    <xf numFmtId="49" fontId="12" fillId="2" borderId="0" xfId="1" applyNumberFormat="1" applyFont="1" applyFill="1" applyAlignment="1" applyProtection="1">
      <alignment horizontal="left" vertical="center"/>
    </xf>
    <xf numFmtId="0" fontId="12" fillId="3" borderId="49" xfId="1" applyFont="1" applyFill="1" applyBorder="1" applyAlignment="1" applyProtection="1">
      <alignment horizontal="center" vertical="center" wrapText="1"/>
    </xf>
    <xf numFmtId="0" fontId="12" fillId="3" borderId="50" xfId="1" applyFont="1" applyFill="1" applyBorder="1" applyAlignment="1" applyProtection="1">
      <alignment horizontal="center" vertical="center" wrapText="1"/>
    </xf>
    <xf numFmtId="0" fontId="12" fillId="3" borderId="51" xfId="1" applyFont="1" applyFill="1" applyBorder="1" applyAlignment="1" applyProtection="1">
      <alignment horizontal="center" vertical="center" wrapText="1"/>
    </xf>
    <xf numFmtId="164" fontId="12" fillId="3" borderId="38" xfId="1" applyNumberFormat="1" applyFont="1" applyFill="1" applyBorder="1" applyAlignment="1" applyProtection="1">
      <alignment horizontal="center" vertical="center"/>
    </xf>
    <xf numFmtId="164" fontId="12" fillId="3" borderId="52" xfId="1" applyNumberFormat="1" applyFont="1" applyFill="1" applyBorder="1" applyAlignment="1" applyProtection="1">
      <alignment horizontal="center" vertical="center"/>
    </xf>
    <xf numFmtId="164" fontId="12" fillId="3" borderId="53" xfId="1" applyNumberFormat="1" applyFont="1" applyFill="1" applyBorder="1" applyAlignment="1" applyProtection="1">
      <alignment horizontal="center" vertical="center"/>
    </xf>
    <xf numFmtId="0" fontId="20" fillId="2" borderId="0" xfId="1" applyFont="1" applyFill="1" applyAlignment="1" applyProtection="1">
      <alignment horizontal="left"/>
    </xf>
    <xf numFmtId="0" fontId="20" fillId="2" borderId="0" xfId="1" applyFont="1" applyFill="1" applyAlignment="1" applyProtection="1">
      <alignment horizontal="left" vertical="center"/>
    </xf>
    <xf numFmtId="0" fontId="12" fillId="2" borderId="0" xfId="1" applyFont="1" applyFill="1" applyAlignment="1" applyProtection="1">
      <alignment horizontal="center" vertical="center"/>
    </xf>
    <xf numFmtId="0" fontId="13" fillId="2" borderId="0" xfId="1" applyFont="1" applyFill="1" applyAlignment="1" applyProtection="1">
      <alignment horizontal="left" vertical="center"/>
    </xf>
    <xf numFmtId="0" fontId="12" fillId="3" borderId="26" xfId="1" applyFont="1" applyFill="1" applyBorder="1" applyAlignment="1" applyProtection="1">
      <alignment horizontal="center" vertical="center" wrapText="1"/>
    </xf>
    <xf numFmtId="164" fontId="12" fillId="3" borderId="31" xfId="1" applyNumberFormat="1" applyFont="1" applyFill="1" applyBorder="1" applyAlignment="1" applyProtection="1">
      <alignment horizontal="center" vertical="center"/>
    </xf>
    <xf numFmtId="0" fontId="13" fillId="2" borderId="21" xfId="1" applyFont="1" applyFill="1" applyBorder="1" applyAlignment="1" applyProtection="1">
      <alignment horizontal="left"/>
    </xf>
    <xf numFmtId="0" fontId="13" fillId="2" borderId="22" xfId="1" applyFont="1" applyFill="1" applyBorder="1" applyAlignment="1" applyProtection="1">
      <alignment horizontal="left"/>
    </xf>
    <xf numFmtId="0" fontId="13" fillId="2" borderId="23" xfId="1" applyFont="1" applyFill="1" applyBorder="1" applyAlignment="1" applyProtection="1">
      <alignment horizontal="left"/>
    </xf>
    <xf numFmtId="0" fontId="21" fillId="4" borderId="0" xfId="1" applyFont="1" applyFill="1" applyAlignment="1" applyProtection="1">
      <alignment horizontal="center" vertical="center"/>
    </xf>
    <xf numFmtId="170" fontId="21" fillId="4" borderId="0" xfId="1" applyNumberFormat="1" applyFont="1" applyFill="1" applyAlignment="1" applyProtection="1">
      <alignment horizontal="right" vertical="center"/>
    </xf>
    <xf numFmtId="0" fontId="16" fillId="0" borderId="0" xfId="1" applyFont="1" applyAlignment="1" applyProtection="1">
      <alignment horizontal="left" vertical="center"/>
    </xf>
    <xf numFmtId="167" fontId="24" fillId="0" borderId="0" xfId="1" applyNumberFormat="1" applyFont="1" applyAlignment="1" applyProtection="1">
      <alignment horizontal="right" vertical="center"/>
    </xf>
    <xf numFmtId="0" fontId="22" fillId="0" borderId="0" xfId="1" applyFont="1" applyAlignment="1" applyProtection="1">
      <alignment horizontal="center" vertical="center"/>
    </xf>
    <xf numFmtId="0" fontId="25" fillId="0" borderId="0" xfId="1" applyFont="1" applyAlignment="1" applyProtection="1">
      <alignment horizontal="left" vertical="top"/>
    </xf>
    <xf numFmtId="170" fontId="25" fillId="0" borderId="0" xfId="1" applyNumberFormat="1" applyFont="1" applyAlignment="1" applyProtection="1">
      <alignment horizontal="left" vertical="top"/>
    </xf>
    <xf numFmtId="170" fontId="30" fillId="0" borderId="0" xfId="1" applyNumberFormat="1" applyFont="1" applyFill="1" applyAlignment="1" applyProtection="1">
      <alignment horizontal="right" vertical="center"/>
    </xf>
    <xf numFmtId="170" fontId="13" fillId="0" borderId="0" xfId="1" applyNumberFormat="1" applyAlignment="1" applyProtection="1">
      <alignment horizontal="left" vertical="top"/>
    </xf>
    <xf numFmtId="0" fontId="12" fillId="0" borderId="18" xfId="0" applyFont="1" applyBorder="1" applyAlignment="1" applyProtection="1">
      <alignment horizontal="left" vertical="center"/>
    </xf>
    <xf numFmtId="0" fontId="26" fillId="0" borderId="0" xfId="0" applyFont="1" applyAlignment="1" applyProtection="1">
      <alignment horizontal="left"/>
    </xf>
    <xf numFmtId="0" fontId="23" fillId="0" borderId="0" xfId="1" applyFont="1" applyFill="1" applyAlignment="1" applyProtection="1">
      <alignment horizontal="center" vertical="center"/>
    </xf>
    <xf numFmtId="0" fontId="23" fillId="0" borderId="0" xfId="1" applyFont="1" applyFill="1" applyAlignment="1" applyProtection="1">
      <alignment vertical="center"/>
    </xf>
    <xf numFmtId="0" fontId="30" fillId="0" borderId="0" xfId="1" applyFont="1" applyFill="1" applyAlignment="1" applyProtection="1">
      <alignment horizontal="left" vertical="top"/>
    </xf>
    <xf numFmtId="170" fontId="23" fillId="0" borderId="0" xfId="1" applyNumberFormat="1" applyFont="1" applyFill="1" applyAlignment="1" applyProtection="1">
      <alignment horizontal="right" vertical="center"/>
    </xf>
    <xf numFmtId="0" fontId="11" fillId="5" borderId="12" xfId="0" applyFont="1" applyFill="1" applyBorder="1" applyAlignment="1" applyProtection="1">
      <alignment horizontal="left" vertical="center"/>
    </xf>
    <xf numFmtId="0" fontId="14" fillId="2" borderId="0" xfId="2" applyFont="1" applyFill="1" applyAlignment="1" applyProtection="1">
      <alignment horizontal="left"/>
    </xf>
    <xf numFmtId="0" fontId="12" fillId="2" borderId="0" xfId="2" applyFont="1" applyFill="1" applyAlignment="1" applyProtection="1">
      <alignment horizontal="left"/>
    </xf>
    <xf numFmtId="0" fontId="15" fillId="2" borderId="0" xfId="2" applyFont="1" applyFill="1" applyAlignment="1" applyProtection="1">
      <alignment horizontal="left"/>
    </xf>
    <xf numFmtId="0" fontId="10" fillId="0" borderId="0" xfId="2" applyAlignment="1" applyProtection="1">
      <alignment horizontal="left" vertical="top"/>
    </xf>
    <xf numFmtId="0" fontId="11" fillId="2" borderId="0" xfId="2" applyFont="1" applyFill="1" applyAlignment="1" applyProtection="1">
      <alignment horizontal="left" vertical="center"/>
    </xf>
    <xf numFmtId="0" fontId="12" fillId="2" borderId="0" xfId="2" applyFont="1" applyFill="1" applyAlignment="1" applyProtection="1">
      <alignment horizontal="left" vertical="center"/>
    </xf>
    <xf numFmtId="49" fontId="12" fillId="2" borderId="0" xfId="2" applyNumberFormat="1" applyFont="1" applyFill="1" applyAlignment="1" applyProtection="1">
      <alignment horizontal="left" vertical="center"/>
    </xf>
    <xf numFmtId="0" fontId="12" fillId="3" borderId="49" xfId="2" applyFont="1" applyFill="1" applyBorder="1" applyAlignment="1" applyProtection="1">
      <alignment horizontal="center" vertical="center" wrapText="1"/>
    </xf>
    <xf numFmtId="0" fontId="12" fillId="3" borderId="50" xfId="2" applyFont="1" applyFill="1" applyBorder="1" applyAlignment="1" applyProtection="1">
      <alignment horizontal="center" vertical="center" wrapText="1"/>
    </xf>
    <xf numFmtId="0" fontId="12" fillId="3" borderId="51" xfId="2" applyFont="1" applyFill="1" applyBorder="1" applyAlignment="1" applyProtection="1">
      <alignment horizontal="center" vertical="center" wrapText="1"/>
    </xf>
    <xf numFmtId="0" fontId="15" fillId="3" borderId="26" xfId="2" applyFont="1" applyFill="1" applyBorder="1" applyAlignment="1" applyProtection="1">
      <alignment horizontal="center" vertical="center" wrapText="1"/>
    </xf>
    <xf numFmtId="0" fontId="15" fillId="3" borderId="51" xfId="2" applyFont="1" applyFill="1" applyBorder="1" applyAlignment="1" applyProtection="1">
      <alignment horizontal="center" vertical="center" wrapText="1"/>
    </xf>
    <xf numFmtId="164" fontId="12" fillId="3" borderId="38" xfId="2" applyNumberFormat="1" applyFont="1" applyFill="1" applyBorder="1" applyAlignment="1" applyProtection="1">
      <alignment horizontal="center" vertical="center"/>
    </xf>
    <xf numFmtId="164" fontId="12" fillId="3" borderId="52" xfId="2" applyNumberFormat="1" applyFont="1" applyFill="1" applyBorder="1" applyAlignment="1" applyProtection="1">
      <alignment horizontal="center" vertical="center"/>
    </xf>
    <xf numFmtId="164" fontId="12" fillId="3" borderId="53" xfId="2" applyNumberFormat="1" applyFont="1" applyFill="1" applyBorder="1" applyAlignment="1" applyProtection="1">
      <alignment horizontal="center" vertical="center"/>
    </xf>
    <xf numFmtId="164" fontId="15" fillId="3" borderId="31" xfId="2" applyNumberFormat="1" applyFont="1" applyFill="1" applyBorder="1" applyAlignment="1" applyProtection="1">
      <alignment horizontal="center" vertical="center"/>
    </xf>
    <xf numFmtId="164" fontId="15" fillId="3" borderId="53" xfId="2" applyNumberFormat="1" applyFont="1" applyFill="1" applyBorder="1" applyAlignment="1" applyProtection="1">
      <alignment horizontal="center" vertical="center"/>
    </xf>
    <xf numFmtId="0" fontId="15" fillId="2" borderId="5" xfId="2" applyFont="1" applyFill="1" applyBorder="1" applyAlignment="1" applyProtection="1">
      <alignment horizontal="left"/>
    </xf>
    <xf numFmtId="0" fontId="6" fillId="0" borderId="0" xfId="2" applyFont="1" applyAlignment="1" applyProtection="1">
      <alignment horizontal="center" vertical="center"/>
    </xf>
    <xf numFmtId="0" fontId="6" fillId="0" borderId="0" xfId="2" applyFont="1" applyAlignment="1" applyProtection="1">
      <alignment horizontal="left" vertical="center"/>
    </xf>
    <xf numFmtId="0" fontId="6" fillId="0" borderId="0" xfId="2" applyFont="1" applyAlignment="1" applyProtection="1">
      <alignment horizontal="left" vertical="center" wrapText="1"/>
    </xf>
    <xf numFmtId="0" fontId="15" fillId="0" borderId="0" xfId="2" applyFont="1" applyAlignment="1" applyProtection="1">
      <alignment horizontal="center" vertical="center"/>
    </xf>
    <xf numFmtId="167" fontId="15" fillId="0" borderId="0" xfId="2" applyNumberFormat="1" applyFont="1" applyAlignment="1" applyProtection="1">
      <alignment horizontal="right" vertical="center"/>
    </xf>
    <xf numFmtId="166" fontId="15" fillId="0" borderId="0" xfId="2" applyNumberFormat="1" applyFont="1" applyFill="1" applyAlignment="1" applyProtection="1">
      <alignment horizontal="right" vertical="center"/>
    </xf>
    <xf numFmtId="166" fontId="15" fillId="0" borderId="0" xfId="2" applyNumberFormat="1" applyFont="1" applyAlignment="1" applyProtection="1">
      <alignment horizontal="right" vertical="center"/>
    </xf>
    <xf numFmtId="168" fontId="15" fillId="0" borderId="0" xfId="2" applyNumberFormat="1" applyFont="1" applyAlignment="1" applyProtection="1">
      <alignment horizontal="right" vertical="center"/>
    </xf>
    <xf numFmtId="169" fontId="15" fillId="0" borderId="0" xfId="2" applyNumberFormat="1" applyFont="1" applyAlignment="1" applyProtection="1">
      <alignment horizontal="right" vertical="center"/>
    </xf>
    <xf numFmtId="165" fontId="15" fillId="0" borderId="0" xfId="2" applyNumberFormat="1" applyFont="1" applyAlignment="1" applyProtection="1">
      <alignment horizontal="right" vertical="center"/>
    </xf>
    <xf numFmtId="0" fontId="15" fillId="0" borderId="0" xfId="2" applyFont="1" applyAlignment="1" applyProtection="1">
      <alignment horizontal="left" vertical="center"/>
    </xf>
    <xf numFmtId="16" fontId="15" fillId="0" borderId="0" xfId="2" applyNumberFormat="1" applyFont="1" applyFill="1" applyAlignment="1" applyProtection="1">
      <alignment horizontal="center" vertical="center"/>
    </xf>
    <xf numFmtId="0" fontId="15" fillId="0" borderId="0" xfId="2" applyFont="1" applyFill="1" applyAlignment="1" applyProtection="1">
      <alignment horizontal="left" vertical="center"/>
    </xf>
    <xf numFmtId="0" fontId="17" fillId="0" borderId="0" xfId="2" applyFont="1" applyFill="1" applyAlignment="1" applyProtection="1">
      <alignment horizontal="left" vertical="center"/>
    </xf>
    <xf numFmtId="0" fontId="17" fillId="0" borderId="0" xfId="2" applyFont="1" applyFill="1" applyAlignment="1" applyProtection="1">
      <alignment horizontal="left" vertical="center" wrapText="1"/>
    </xf>
    <xf numFmtId="165" fontId="17" fillId="0" borderId="0" xfId="2" applyNumberFormat="1" applyFont="1" applyFill="1" applyAlignment="1" applyProtection="1">
      <alignment horizontal="right" vertical="top"/>
    </xf>
    <xf numFmtId="0" fontId="17" fillId="0" borderId="0" xfId="2" applyFont="1" applyAlignment="1" applyProtection="1">
      <alignment horizontal="left" vertical="center"/>
    </xf>
    <xf numFmtId="0" fontId="6" fillId="0" borderId="0" xfId="2" applyFont="1" applyFill="1" applyAlignment="1" applyProtection="1">
      <alignment horizontal="center" vertical="center"/>
    </xf>
    <xf numFmtId="0" fontId="6" fillId="0" borderId="0" xfId="2" applyFont="1" applyFill="1" applyAlignment="1" applyProtection="1">
      <alignment horizontal="left" vertical="center"/>
    </xf>
    <xf numFmtId="0" fontId="6" fillId="0" borderId="0" xfId="2" applyFont="1" applyFill="1" applyAlignment="1" applyProtection="1">
      <alignment horizontal="left" vertical="center" wrapText="1"/>
    </xf>
    <xf numFmtId="167" fontId="15" fillId="0" borderId="0" xfId="2" applyNumberFormat="1" applyFont="1" applyFill="1" applyAlignment="1" applyProtection="1">
      <alignment horizontal="right" vertical="center"/>
    </xf>
    <xf numFmtId="168" fontId="15" fillId="0" borderId="0" xfId="2" applyNumberFormat="1" applyFont="1" applyFill="1" applyAlignment="1" applyProtection="1">
      <alignment horizontal="right" vertical="center"/>
    </xf>
    <xf numFmtId="169" fontId="15" fillId="0" borderId="0" xfId="2" applyNumberFormat="1" applyFont="1" applyFill="1" applyAlignment="1" applyProtection="1">
      <alignment horizontal="right" vertical="center"/>
    </xf>
    <xf numFmtId="0" fontId="15" fillId="0" borderId="0" xfId="2" applyFont="1" applyFill="1" applyAlignment="1" applyProtection="1">
      <alignment horizontal="center" vertical="center"/>
    </xf>
    <xf numFmtId="17" fontId="15" fillId="0" borderId="0" xfId="2" applyNumberFormat="1" applyFont="1" applyFill="1" applyAlignment="1" applyProtection="1">
      <alignment horizontal="center" vertical="center"/>
    </xf>
    <xf numFmtId="0" fontId="18" fillId="0" borderId="0" xfId="2" applyFont="1" applyAlignment="1" applyProtection="1">
      <alignment vertical="center"/>
    </xf>
    <xf numFmtId="0" fontId="18" fillId="0" borderId="0" xfId="2" applyFont="1" applyAlignment="1" applyProtection="1">
      <alignment horizontal="left" vertical="center"/>
    </xf>
    <xf numFmtId="0" fontId="19" fillId="0" borderId="0" xfId="2" applyFont="1" applyAlignment="1" applyProtection="1">
      <alignment horizontal="left" vertical="center"/>
    </xf>
    <xf numFmtId="166" fontId="19" fillId="0" borderId="0" xfId="2" applyNumberFormat="1" applyFont="1" applyAlignment="1" applyProtection="1">
      <alignment horizontal="right" vertical="center"/>
    </xf>
    <xf numFmtId="167" fontId="19" fillId="0" borderId="0" xfId="2" applyNumberFormat="1" applyFont="1" applyAlignment="1" applyProtection="1">
      <alignment horizontal="right" vertical="center"/>
    </xf>
    <xf numFmtId="0" fontId="10" fillId="0" borderId="0" xfId="2" applyAlignment="1" applyProtection="1">
      <alignment vertical="top"/>
    </xf>
    <xf numFmtId="0" fontId="17" fillId="0" borderId="0" xfId="2" applyFont="1" applyAlignment="1" applyProtection="1">
      <alignment horizontal="left" vertical="center" wrapText="1"/>
    </xf>
    <xf numFmtId="171" fontId="6" fillId="0" borderId="0" xfId="1" applyNumberFormat="1" applyFont="1" applyFill="1" applyAlignment="1" applyProtection="1">
      <alignment horizontal="right" vertical="center"/>
    </xf>
    <xf numFmtId="170" fontId="27" fillId="0" borderId="0" xfId="1" applyNumberFormat="1" applyFont="1" applyFill="1" applyAlignment="1" applyProtection="1">
      <alignment horizontal="right" vertical="center"/>
    </xf>
    <xf numFmtId="0" fontId="13" fillId="2" borderId="0" xfId="1" applyFont="1" applyFill="1" applyBorder="1" applyAlignment="1" applyProtection="1">
      <alignment horizontal="left"/>
    </xf>
    <xf numFmtId="0" fontId="21" fillId="4" borderId="0" xfId="2" applyFont="1" applyFill="1" applyAlignment="1" applyProtection="1">
      <alignment horizontal="center" vertical="center"/>
    </xf>
    <xf numFmtId="170" fontId="21" fillId="4" borderId="0" xfId="2" applyNumberFormat="1" applyFont="1" applyFill="1" applyAlignment="1" applyProtection="1">
      <alignment horizontal="right" vertical="center"/>
    </xf>
    <xf numFmtId="0" fontId="23" fillId="0" borderId="0" xfId="2" applyFont="1" applyFill="1" applyAlignment="1" applyProtection="1">
      <alignment horizontal="center" vertical="center"/>
    </xf>
    <xf numFmtId="0" fontId="23" fillId="0" borderId="0" xfId="2" applyFont="1" applyAlignment="1" applyProtection="1">
      <alignment vertical="center"/>
    </xf>
    <xf numFmtId="170" fontId="23" fillId="0" borderId="0" xfId="2" applyNumberFormat="1" applyFont="1" applyAlignment="1" applyProtection="1">
      <alignment horizontal="right" vertical="center"/>
    </xf>
    <xf numFmtId="0" fontId="22" fillId="0" borderId="0" xfId="2" applyFont="1" applyFill="1" applyAlignment="1" applyProtection="1">
      <alignment vertical="center"/>
    </xf>
    <xf numFmtId="170" fontId="22" fillId="0" borderId="0" xfId="2" applyNumberFormat="1" applyFont="1" applyFill="1" applyAlignment="1" applyProtection="1">
      <alignment horizontal="right" vertical="center"/>
    </xf>
    <xf numFmtId="0" fontId="2" fillId="0" borderId="16" xfId="0" applyFont="1" applyBorder="1" applyAlignment="1" applyProtection="1">
      <alignment horizontal="left" vertical="top"/>
    </xf>
    <xf numFmtId="0" fontId="28" fillId="0" borderId="0" xfId="0" applyFont="1" applyAlignment="1" applyProtection="1">
      <alignment horizontal="left" vertical="center"/>
    </xf>
    <xf numFmtId="0" fontId="29" fillId="0" borderId="0" xfId="0" applyFont="1" applyAlignment="1" applyProtection="1">
      <alignment horizontal="left" vertical="center"/>
    </xf>
    <xf numFmtId="49" fontId="12" fillId="0" borderId="17" xfId="0" applyNumberFormat="1" applyFont="1" applyBorder="1" applyAlignment="1" applyProtection="1">
      <alignment horizontal="left" vertical="center"/>
    </xf>
    <xf numFmtId="164" fontId="11" fillId="0" borderId="10" xfId="0" applyNumberFormat="1" applyFont="1" applyBorder="1" applyAlignment="1" applyProtection="1">
      <alignment horizontal="right" vertical="center" wrapText="1"/>
    </xf>
    <xf numFmtId="0" fontId="3" fillId="0" borderId="10" xfId="0" applyFont="1" applyBorder="1" applyAlignment="1">
      <alignment vertical="center" wrapText="1"/>
      <protection locked="0"/>
    </xf>
    <xf numFmtId="0" fontId="2" fillId="0" borderId="9" xfId="0" applyFont="1" applyBorder="1" applyAlignment="1" applyProtection="1">
      <alignment horizontal="left" vertical="center" wrapText="1"/>
    </xf>
    <xf numFmtId="0" fontId="0" fillId="0" borderId="10" xfId="0" applyBorder="1" applyAlignment="1">
      <alignment horizontal="left" vertical="center" wrapText="1"/>
      <protection locked="0"/>
    </xf>
    <xf numFmtId="0" fontId="0" fillId="0" borderId="11" xfId="0" applyBorder="1" applyAlignment="1">
      <alignment horizontal="left" vertical="center" wrapText="1"/>
      <protection locked="0"/>
    </xf>
  </cellXfs>
  <cellStyles count="3">
    <cellStyle name="Normální" xfId="0" builtinId="0"/>
    <cellStyle name="normální 2" xfId="1"/>
    <cellStyle name="normální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showGridLines="0" tabSelected="1" topLeftCell="A2" workbookViewId="0">
      <selection activeCell="E7" sqref="E7"/>
    </sheetView>
  </sheetViews>
  <sheetFormatPr defaultRowHeight="12.75" customHeight="1"/>
  <cols>
    <col min="1" max="1" width="2.42578125" style="2" customWidth="1"/>
    <col min="2" max="2" width="1.85546875" style="2" customWidth="1"/>
    <col min="3" max="3" width="2.7109375" style="2" customWidth="1"/>
    <col min="4" max="4" width="6.85546875" style="2" customWidth="1"/>
    <col min="5" max="5" width="13.5703125" style="2" customWidth="1"/>
    <col min="6" max="6" width="0.5703125" style="2" customWidth="1"/>
    <col min="7" max="7" width="2.5703125" style="2" customWidth="1"/>
    <col min="8" max="8" width="2.7109375" style="2" customWidth="1"/>
    <col min="9" max="9" width="9.7109375" style="2" customWidth="1"/>
    <col min="10" max="10" width="13.5703125" style="2" customWidth="1"/>
    <col min="11" max="11" width="0.7109375" style="2" customWidth="1"/>
    <col min="12" max="12" width="2.42578125" style="2" customWidth="1"/>
    <col min="13" max="13" width="2.85546875" style="2" customWidth="1"/>
    <col min="14" max="14" width="2" style="2" customWidth="1"/>
    <col min="15" max="15" width="12.7109375" style="2" customWidth="1"/>
    <col min="16" max="16" width="2.85546875" style="2" customWidth="1"/>
    <col min="17" max="17" width="2" style="2" customWidth="1"/>
    <col min="18" max="18" width="13.5703125" style="2" customWidth="1"/>
    <col min="19" max="19" width="0.5703125" style="2" customWidth="1"/>
    <col min="20" max="16384" width="9.140625" style="2"/>
  </cols>
  <sheetData>
    <row r="1" spans="1:19" ht="12" customHeight="1">
      <c r="A1" s="3"/>
      <c r="B1" s="4"/>
      <c r="C1" s="4"/>
      <c r="D1" s="4"/>
      <c r="E1" s="4"/>
      <c r="F1" s="4"/>
      <c r="G1" s="4"/>
      <c r="H1" s="4"/>
      <c r="I1" s="4"/>
      <c r="J1" s="4"/>
      <c r="K1" s="4"/>
      <c r="L1" s="4"/>
      <c r="M1" s="4"/>
      <c r="N1" s="4"/>
      <c r="O1" s="4"/>
      <c r="P1" s="4"/>
      <c r="Q1" s="4"/>
      <c r="R1" s="4"/>
      <c r="S1" s="5"/>
    </row>
    <row r="2" spans="1:19" ht="23.25" customHeight="1">
      <c r="A2" s="6"/>
      <c r="B2" s="7"/>
      <c r="C2" s="7"/>
      <c r="D2" s="7"/>
      <c r="E2" s="7"/>
      <c r="F2" s="7"/>
      <c r="G2" s="143" t="s">
        <v>98</v>
      </c>
      <c r="H2" s="7"/>
      <c r="I2" s="7"/>
      <c r="J2" s="7"/>
      <c r="K2" s="7"/>
      <c r="L2" s="7"/>
      <c r="M2" s="7"/>
      <c r="N2" s="7"/>
      <c r="O2" s="7"/>
      <c r="P2" s="7"/>
      <c r="Q2" s="7"/>
      <c r="R2" s="7"/>
      <c r="S2" s="8"/>
    </row>
    <row r="3" spans="1:19" ht="12" customHeight="1">
      <c r="A3" s="9"/>
      <c r="B3" s="10"/>
      <c r="C3" s="10"/>
      <c r="D3" s="10"/>
      <c r="E3" s="10"/>
      <c r="F3" s="10"/>
      <c r="G3" s="10"/>
      <c r="H3" s="10"/>
      <c r="I3" s="10"/>
      <c r="J3" s="10"/>
      <c r="K3" s="10"/>
      <c r="L3" s="10"/>
      <c r="M3" s="10"/>
      <c r="N3" s="10"/>
      <c r="O3" s="10"/>
      <c r="P3" s="10"/>
      <c r="Q3" s="10"/>
      <c r="R3" s="10"/>
      <c r="S3" s="11"/>
    </row>
    <row r="4" spans="1:19" ht="8.25" customHeight="1">
      <c r="A4" s="12"/>
      <c r="B4" s="13"/>
      <c r="C4" s="13"/>
      <c r="D4" s="13"/>
      <c r="E4" s="13"/>
      <c r="F4" s="13"/>
      <c r="G4" s="13"/>
      <c r="H4" s="13"/>
      <c r="I4" s="13"/>
      <c r="J4" s="13"/>
      <c r="K4" s="13"/>
      <c r="L4" s="13"/>
      <c r="M4" s="13"/>
      <c r="N4" s="13"/>
      <c r="O4" s="13"/>
      <c r="P4" s="13"/>
      <c r="Q4" s="13"/>
      <c r="R4" s="13"/>
      <c r="S4" s="14"/>
    </row>
    <row r="5" spans="1:19" ht="36" customHeight="1">
      <c r="A5" s="15"/>
      <c r="B5" s="16" t="s">
        <v>0</v>
      </c>
      <c r="C5" s="16"/>
      <c r="D5" s="16"/>
      <c r="E5" s="215" t="s">
        <v>156</v>
      </c>
      <c r="F5" s="216"/>
      <c r="G5" s="216"/>
      <c r="H5" s="216"/>
      <c r="I5" s="216"/>
      <c r="J5" s="217"/>
      <c r="K5" s="16"/>
      <c r="L5" s="16"/>
      <c r="M5" s="16"/>
      <c r="N5" s="16"/>
      <c r="O5" s="16" t="s">
        <v>1</v>
      </c>
      <c r="P5" s="17" t="s">
        <v>143</v>
      </c>
      <c r="Q5" s="20"/>
      <c r="R5" s="19"/>
      <c r="S5" s="21"/>
    </row>
    <row r="6" spans="1:19" ht="17.25" hidden="1" customHeight="1">
      <c r="A6" s="15"/>
      <c r="B6" s="16" t="s">
        <v>2</v>
      </c>
      <c r="C6" s="16"/>
      <c r="D6" s="16"/>
      <c r="E6" s="22" t="s">
        <v>144</v>
      </c>
      <c r="F6" s="16"/>
      <c r="G6" s="16"/>
      <c r="H6" s="16"/>
      <c r="I6" s="16"/>
      <c r="J6" s="23"/>
      <c r="K6" s="16"/>
      <c r="L6" s="16"/>
      <c r="M6" s="16"/>
      <c r="N6" s="16"/>
      <c r="O6" s="16"/>
      <c r="P6" s="24"/>
      <c r="Q6" s="25"/>
      <c r="R6" s="23"/>
      <c r="S6" s="21"/>
    </row>
    <row r="7" spans="1:19" ht="17.25" customHeight="1">
      <c r="A7" s="15"/>
      <c r="B7" s="16" t="s">
        <v>3</v>
      </c>
      <c r="C7" s="16"/>
      <c r="D7" s="16"/>
      <c r="E7" s="148" t="s">
        <v>85</v>
      </c>
      <c r="F7" s="16"/>
      <c r="G7" s="16"/>
      <c r="H7" s="16"/>
      <c r="I7" s="16"/>
      <c r="J7" s="23"/>
      <c r="K7" s="16"/>
      <c r="L7" s="16"/>
      <c r="M7" s="16"/>
      <c r="N7" s="16"/>
      <c r="O7" s="16" t="s">
        <v>4</v>
      </c>
      <c r="P7" s="22"/>
      <c r="Q7" s="25"/>
      <c r="R7" s="23"/>
      <c r="S7" s="21"/>
    </row>
    <row r="8" spans="1:19" ht="17.25" hidden="1" customHeight="1">
      <c r="A8" s="15"/>
      <c r="B8" s="16" t="s">
        <v>5</v>
      </c>
      <c r="C8" s="16"/>
      <c r="D8" s="16"/>
      <c r="E8" s="22" t="s">
        <v>145</v>
      </c>
      <c r="F8" s="16"/>
      <c r="G8" s="16"/>
      <c r="H8" s="16"/>
      <c r="I8" s="16"/>
      <c r="J8" s="23"/>
      <c r="K8" s="16"/>
      <c r="L8" s="16"/>
      <c r="M8" s="16"/>
      <c r="N8" s="16"/>
      <c r="O8" s="16"/>
      <c r="P8" s="24"/>
      <c r="Q8" s="25"/>
      <c r="R8" s="23"/>
      <c r="S8" s="21"/>
    </row>
    <row r="9" spans="1:19" ht="17.25" customHeight="1">
      <c r="A9" s="15"/>
      <c r="B9" s="16" t="s">
        <v>6</v>
      </c>
      <c r="C9" s="16"/>
      <c r="D9" s="16"/>
      <c r="E9" s="209" t="s">
        <v>7</v>
      </c>
      <c r="F9" s="26"/>
      <c r="G9" s="26"/>
      <c r="H9" s="26"/>
      <c r="I9" s="26"/>
      <c r="J9" s="27"/>
      <c r="K9" s="16"/>
      <c r="L9" s="16"/>
      <c r="M9" s="16"/>
      <c r="N9" s="16"/>
      <c r="O9" s="16" t="s">
        <v>8</v>
      </c>
      <c r="P9" s="28" t="s">
        <v>146</v>
      </c>
      <c r="Q9" s="29"/>
      <c r="R9" s="27"/>
      <c r="S9" s="21"/>
    </row>
    <row r="10" spans="1:19" ht="17.25" hidden="1" customHeight="1">
      <c r="A10" s="15"/>
      <c r="B10" s="16" t="s">
        <v>9</v>
      </c>
      <c r="C10" s="16"/>
      <c r="D10" s="16"/>
      <c r="E10" s="30" t="s">
        <v>7</v>
      </c>
      <c r="F10" s="16"/>
      <c r="G10" s="16"/>
      <c r="H10" s="16"/>
      <c r="I10" s="16"/>
      <c r="J10" s="16"/>
      <c r="K10" s="16"/>
      <c r="L10" s="16"/>
      <c r="M10" s="16"/>
      <c r="N10" s="16"/>
      <c r="O10" s="16"/>
      <c r="P10" s="25"/>
      <c r="Q10" s="25"/>
      <c r="R10" s="16"/>
      <c r="S10" s="21"/>
    </row>
    <row r="11" spans="1:19" ht="17.25" hidden="1" customHeight="1">
      <c r="A11" s="15"/>
      <c r="B11" s="16" t="s">
        <v>10</v>
      </c>
      <c r="C11" s="16"/>
      <c r="D11" s="16"/>
      <c r="E11" s="30" t="s">
        <v>7</v>
      </c>
      <c r="F11" s="16"/>
      <c r="G11" s="16"/>
      <c r="H11" s="16"/>
      <c r="I11" s="16"/>
      <c r="J11" s="16"/>
      <c r="K11" s="16"/>
      <c r="L11" s="16"/>
      <c r="M11" s="16"/>
      <c r="N11" s="16"/>
      <c r="O11" s="16"/>
      <c r="P11" s="25"/>
      <c r="Q11" s="25"/>
      <c r="R11" s="16"/>
      <c r="S11" s="21"/>
    </row>
    <row r="12" spans="1:19" ht="17.25" hidden="1" customHeight="1">
      <c r="A12" s="15"/>
      <c r="B12" s="16" t="s">
        <v>11</v>
      </c>
      <c r="C12" s="16"/>
      <c r="D12" s="16"/>
      <c r="E12" s="30" t="s">
        <v>7</v>
      </c>
      <c r="F12" s="16"/>
      <c r="G12" s="16"/>
      <c r="H12" s="16"/>
      <c r="I12" s="16"/>
      <c r="J12" s="16"/>
      <c r="K12" s="16"/>
      <c r="L12" s="16"/>
      <c r="M12" s="16"/>
      <c r="N12" s="16"/>
      <c r="O12" s="16"/>
      <c r="P12" s="25"/>
      <c r="Q12" s="25"/>
      <c r="R12" s="16"/>
      <c r="S12" s="21"/>
    </row>
    <row r="13" spans="1:19" ht="17.25" hidden="1" customHeight="1">
      <c r="A13" s="15"/>
      <c r="B13" s="16"/>
      <c r="C13" s="16"/>
      <c r="D13" s="16"/>
      <c r="E13" s="30" t="s">
        <v>7</v>
      </c>
      <c r="F13" s="16"/>
      <c r="G13" s="16"/>
      <c r="H13" s="16"/>
      <c r="I13" s="16"/>
      <c r="J13" s="16"/>
      <c r="K13" s="16"/>
      <c r="L13" s="16"/>
      <c r="M13" s="16"/>
      <c r="N13" s="16"/>
      <c r="O13" s="16"/>
      <c r="P13" s="25"/>
      <c r="Q13" s="25"/>
      <c r="R13" s="16"/>
      <c r="S13" s="21"/>
    </row>
    <row r="14" spans="1:19" ht="17.25" hidden="1" customHeight="1">
      <c r="A14" s="15"/>
      <c r="B14" s="16"/>
      <c r="C14" s="16"/>
      <c r="D14" s="16"/>
      <c r="E14" s="30" t="s">
        <v>7</v>
      </c>
      <c r="F14" s="16"/>
      <c r="G14" s="16"/>
      <c r="H14" s="16"/>
      <c r="I14" s="16"/>
      <c r="J14" s="16"/>
      <c r="K14" s="16"/>
      <c r="L14" s="16"/>
      <c r="M14" s="16"/>
      <c r="N14" s="16"/>
      <c r="O14" s="16"/>
      <c r="P14" s="25"/>
      <c r="Q14" s="25"/>
      <c r="R14" s="16"/>
      <c r="S14" s="21"/>
    </row>
    <row r="15" spans="1:19" ht="17.25" hidden="1" customHeight="1">
      <c r="A15" s="15"/>
      <c r="B15" s="16"/>
      <c r="C15" s="16"/>
      <c r="D15" s="16"/>
      <c r="E15" s="30" t="s">
        <v>7</v>
      </c>
      <c r="F15" s="16"/>
      <c r="G15" s="16"/>
      <c r="H15" s="16"/>
      <c r="I15" s="16"/>
      <c r="J15" s="16"/>
      <c r="K15" s="16"/>
      <c r="L15" s="16"/>
      <c r="M15" s="16"/>
      <c r="N15" s="16"/>
      <c r="O15" s="16"/>
      <c r="P15" s="25"/>
      <c r="Q15" s="25"/>
      <c r="R15" s="16"/>
      <c r="S15" s="21"/>
    </row>
    <row r="16" spans="1:19" ht="17.25" hidden="1" customHeight="1">
      <c r="A16" s="15"/>
      <c r="B16" s="16"/>
      <c r="C16" s="16"/>
      <c r="D16" s="16"/>
      <c r="E16" s="30" t="s">
        <v>7</v>
      </c>
      <c r="F16" s="16"/>
      <c r="G16" s="16"/>
      <c r="H16" s="16"/>
      <c r="I16" s="16"/>
      <c r="J16" s="16"/>
      <c r="K16" s="16"/>
      <c r="L16" s="16"/>
      <c r="M16" s="16"/>
      <c r="N16" s="16"/>
      <c r="O16" s="16"/>
      <c r="P16" s="25"/>
      <c r="Q16" s="25"/>
      <c r="R16" s="16"/>
      <c r="S16" s="21"/>
    </row>
    <row r="17" spans="1:19" ht="17.25" hidden="1" customHeight="1">
      <c r="A17" s="15"/>
      <c r="B17" s="16"/>
      <c r="C17" s="16"/>
      <c r="D17" s="16"/>
      <c r="E17" s="30" t="s">
        <v>7</v>
      </c>
      <c r="F17" s="16"/>
      <c r="G17" s="16"/>
      <c r="H17" s="16"/>
      <c r="I17" s="16"/>
      <c r="J17" s="16"/>
      <c r="K17" s="16"/>
      <c r="L17" s="16"/>
      <c r="M17" s="16"/>
      <c r="N17" s="16"/>
      <c r="O17" s="16"/>
      <c r="P17" s="25"/>
      <c r="Q17" s="25"/>
      <c r="R17" s="16"/>
      <c r="S17" s="21"/>
    </row>
    <row r="18" spans="1:19" ht="17.25" hidden="1" customHeight="1">
      <c r="A18" s="15"/>
      <c r="B18" s="16"/>
      <c r="C18" s="16"/>
      <c r="D18" s="16"/>
      <c r="E18" s="30" t="s">
        <v>7</v>
      </c>
      <c r="F18" s="16"/>
      <c r="G18" s="16"/>
      <c r="H18" s="16"/>
      <c r="I18" s="16"/>
      <c r="J18" s="16"/>
      <c r="K18" s="16"/>
      <c r="L18" s="16"/>
      <c r="M18" s="16"/>
      <c r="N18" s="16"/>
      <c r="O18" s="16"/>
      <c r="P18" s="25"/>
      <c r="Q18" s="25"/>
      <c r="R18" s="16"/>
      <c r="S18" s="21"/>
    </row>
    <row r="19" spans="1:19" ht="17.25" hidden="1" customHeight="1">
      <c r="A19" s="15"/>
      <c r="B19" s="16"/>
      <c r="C19" s="16"/>
      <c r="D19" s="16"/>
      <c r="E19" s="30" t="s">
        <v>7</v>
      </c>
      <c r="F19" s="16"/>
      <c r="G19" s="16"/>
      <c r="H19" s="16"/>
      <c r="I19" s="16"/>
      <c r="J19" s="16"/>
      <c r="K19" s="16"/>
      <c r="L19" s="16"/>
      <c r="M19" s="16"/>
      <c r="N19" s="16"/>
      <c r="O19" s="16"/>
      <c r="P19" s="25"/>
      <c r="Q19" s="25"/>
      <c r="R19" s="16"/>
      <c r="S19" s="21"/>
    </row>
    <row r="20" spans="1:19" ht="17.25" hidden="1" customHeight="1">
      <c r="A20" s="15"/>
      <c r="B20" s="16"/>
      <c r="C20" s="16"/>
      <c r="D20" s="16"/>
      <c r="E20" s="30" t="s">
        <v>7</v>
      </c>
      <c r="F20" s="16"/>
      <c r="G20" s="16"/>
      <c r="H20" s="16"/>
      <c r="I20" s="16"/>
      <c r="J20" s="16"/>
      <c r="K20" s="16"/>
      <c r="L20" s="16"/>
      <c r="M20" s="16"/>
      <c r="N20" s="16"/>
      <c r="O20" s="16"/>
      <c r="P20" s="25"/>
      <c r="Q20" s="25"/>
      <c r="R20" s="16"/>
      <c r="S20" s="21"/>
    </row>
    <row r="21" spans="1:19" ht="17.25" hidden="1" customHeight="1">
      <c r="A21" s="15"/>
      <c r="B21" s="16"/>
      <c r="C21" s="16"/>
      <c r="D21" s="16"/>
      <c r="E21" s="30" t="s">
        <v>7</v>
      </c>
      <c r="F21" s="16"/>
      <c r="G21" s="16"/>
      <c r="H21" s="16"/>
      <c r="I21" s="16"/>
      <c r="J21" s="16"/>
      <c r="K21" s="16"/>
      <c r="L21" s="16"/>
      <c r="M21" s="16"/>
      <c r="N21" s="16"/>
      <c r="O21" s="16"/>
      <c r="P21" s="25"/>
      <c r="Q21" s="25"/>
      <c r="R21" s="16"/>
      <c r="S21" s="21"/>
    </row>
    <row r="22" spans="1:19" ht="17.25" hidden="1" customHeight="1">
      <c r="A22" s="15"/>
      <c r="B22" s="16"/>
      <c r="C22" s="16"/>
      <c r="D22" s="16"/>
      <c r="E22" s="30" t="s">
        <v>7</v>
      </c>
      <c r="F22" s="16"/>
      <c r="G22" s="16"/>
      <c r="H22" s="16"/>
      <c r="I22" s="16"/>
      <c r="J22" s="16"/>
      <c r="K22" s="16"/>
      <c r="L22" s="16"/>
      <c r="M22" s="16"/>
      <c r="N22" s="16"/>
      <c r="O22" s="16"/>
      <c r="P22" s="25"/>
      <c r="Q22" s="25"/>
      <c r="R22" s="16"/>
      <c r="S22" s="21"/>
    </row>
    <row r="23" spans="1:19" ht="17.25" hidden="1" customHeight="1">
      <c r="A23" s="15"/>
      <c r="B23" s="16"/>
      <c r="C23" s="16"/>
      <c r="D23" s="16"/>
      <c r="E23" s="30" t="s">
        <v>7</v>
      </c>
      <c r="F23" s="16"/>
      <c r="G23" s="16"/>
      <c r="H23" s="16"/>
      <c r="I23" s="16"/>
      <c r="J23" s="16"/>
      <c r="K23" s="16"/>
      <c r="L23" s="16"/>
      <c r="M23" s="16"/>
      <c r="N23" s="16"/>
      <c r="O23" s="16"/>
      <c r="P23" s="25"/>
      <c r="Q23" s="25"/>
      <c r="R23" s="16"/>
      <c r="S23" s="21"/>
    </row>
    <row r="24" spans="1:19" ht="17.25" hidden="1" customHeight="1">
      <c r="A24" s="15"/>
      <c r="B24" s="16"/>
      <c r="C24" s="16"/>
      <c r="D24" s="16"/>
      <c r="E24" s="30" t="s">
        <v>7</v>
      </c>
      <c r="F24" s="16"/>
      <c r="G24" s="16"/>
      <c r="H24" s="16"/>
      <c r="I24" s="16"/>
      <c r="J24" s="16"/>
      <c r="K24" s="16"/>
      <c r="L24" s="16"/>
      <c r="M24" s="16"/>
      <c r="N24" s="16"/>
      <c r="O24" s="16"/>
      <c r="P24" s="25"/>
      <c r="Q24" s="25"/>
      <c r="R24" s="16"/>
      <c r="S24" s="21"/>
    </row>
    <row r="25" spans="1:19" ht="17.25" customHeight="1">
      <c r="A25" s="15"/>
      <c r="B25" s="16"/>
      <c r="C25" s="16"/>
      <c r="D25" s="16"/>
      <c r="E25" s="16"/>
      <c r="F25" s="16"/>
      <c r="G25" s="16"/>
      <c r="H25" s="16"/>
      <c r="I25" s="16"/>
      <c r="J25" s="16"/>
      <c r="K25" s="16"/>
      <c r="L25" s="16"/>
      <c r="M25" s="16"/>
      <c r="N25" s="16"/>
      <c r="O25" s="16" t="s">
        <v>12</v>
      </c>
      <c r="P25" s="16" t="s">
        <v>13</v>
      </c>
      <c r="Q25" s="16"/>
      <c r="R25" s="16"/>
      <c r="S25" s="21"/>
    </row>
    <row r="26" spans="1:19" ht="24" customHeight="1">
      <c r="A26" s="15"/>
      <c r="B26" s="16" t="s">
        <v>14</v>
      </c>
      <c r="C26" s="16"/>
      <c r="D26" s="16"/>
      <c r="E26" s="17" t="s">
        <v>147</v>
      </c>
      <c r="F26" s="18"/>
      <c r="G26" s="18"/>
      <c r="H26" s="18"/>
      <c r="I26" s="18"/>
      <c r="J26" s="19"/>
      <c r="K26" s="16"/>
      <c r="L26" s="16"/>
      <c r="M26" s="16"/>
      <c r="N26" s="16"/>
      <c r="O26" s="31"/>
      <c r="P26" s="32"/>
      <c r="Q26" s="33"/>
      <c r="R26" s="34"/>
      <c r="S26" s="21"/>
    </row>
    <row r="27" spans="1:19" ht="17.25" customHeight="1">
      <c r="A27" s="15"/>
      <c r="B27" s="16" t="s">
        <v>15</v>
      </c>
      <c r="C27" s="16"/>
      <c r="D27" s="16"/>
      <c r="E27" s="22" t="s">
        <v>148</v>
      </c>
      <c r="F27" s="16"/>
      <c r="G27" s="16"/>
      <c r="H27" s="16"/>
      <c r="I27" s="16"/>
      <c r="J27" s="23"/>
      <c r="K27" s="16"/>
      <c r="L27" s="16"/>
      <c r="M27" s="16"/>
      <c r="N27" s="16"/>
      <c r="O27" s="31"/>
      <c r="P27" s="32"/>
      <c r="Q27" s="33"/>
      <c r="R27" s="34"/>
      <c r="S27" s="21"/>
    </row>
    <row r="28" spans="1:19" ht="17.25" customHeight="1">
      <c r="A28" s="15"/>
      <c r="B28" s="16" t="s">
        <v>16</v>
      </c>
      <c r="C28" s="16"/>
      <c r="D28" s="16"/>
      <c r="E28" s="22" t="s">
        <v>17</v>
      </c>
      <c r="F28" s="16"/>
      <c r="G28" s="16"/>
      <c r="H28" s="16"/>
      <c r="I28" s="16"/>
      <c r="J28" s="23"/>
      <c r="K28" s="16"/>
      <c r="L28" s="16"/>
      <c r="M28" s="16"/>
      <c r="N28" s="16"/>
      <c r="O28" s="31"/>
      <c r="P28" s="32"/>
      <c r="Q28" s="33"/>
      <c r="R28" s="34"/>
      <c r="S28" s="21"/>
    </row>
    <row r="29" spans="1:19" ht="17.25" customHeight="1">
      <c r="A29" s="15"/>
      <c r="B29" s="16"/>
      <c r="C29" s="16"/>
      <c r="D29" s="16"/>
      <c r="E29" s="28"/>
      <c r="F29" s="26"/>
      <c r="G29" s="26"/>
      <c r="H29" s="26"/>
      <c r="I29" s="26"/>
      <c r="J29" s="27"/>
      <c r="K29" s="16"/>
      <c r="L29" s="16"/>
      <c r="M29" s="16"/>
      <c r="N29" s="16"/>
      <c r="O29" s="25"/>
      <c r="P29" s="213" t="s">
        <v>151</v>
      </c>
      <c r="Q29" s="214"/>
      <c r="R29" s="214"/>
      <c r="S29" s="21"/>
    </row>
    <row r="30" spans="1:19" ht="17.25" customHeight="1">
      <c r="A30" s="15"/>
      <c r="B30" s="16"/>
      <c r="C30" s="16"/>
      <c r="D30" s="16"/>
      <c r="E30" s="35" t="s">
        <v>18</v>
      </c>
      <c r="F30" s="16"/>
      <c r="G30" s="16" t="s">
        <v>19</v>
      </c>
      <c r="H30" s="16"/>
      <c r="I30" s="16"/>
      <c r="J30" s="16"/>
      <c r="K30" s="16"/>
      <c r="L30" s="16"/>
      <c r="M30" s="16"/>
      <c r="N30" s="16"/>
      <c r="O30" s="35" t="s">
        <v>20</v>
      </c>
      <c r="P30" s="25"/>
      <c r="Q30" s="25"/>
      <c r="R30" s="210"/>
      <c r="S30" s="21"/>
    </row>
    <row r="31" spans="1:19" ht="17.25" customHeight="1">
      <c r="A31" s="15"/>
      <c r="B31" s="16"/>
      <c r="C31" s="16"/>
      <c r="D31" s="16"/>
      <c r="E31" s="31" t="s">
        <v>149</v>
      </c>
      <c r="F31" s="16"/>
      <c r="G31" s="32" t="s">
        <v>127</v>
      </c>
      <c r="H31" s="36"/>
      <c r="I31" s="37"/>
      <c r="J31" s="16"/>
      <c r="K31" s="16"/>
      <c r="L31" s="16"/>
      <c r="M31" s="16"/>
      <c r="N31" s="16"/>
      <c r="O31" s="212" t="s">
        <v>155</v>
      </c>
      <c r="P31" s="25"/>
      <c r="Q31" s="25"/>
      <c r="R31" s="211"/>
      <c r="S31" s="21"/>
    </row>
    <row r="32" spans="1:19" ht="8.25" customHeight="1">
      <c r="A32" s="38"/>
      <c r="B32" s="39"/>
      <c r="C32" s="39"/>
      <c r="D32" s="39"/>
      <c r="E32" s="39"/>
      <c r="F32" s="39"/>
      <c r="G32" s="39"/>
      <c r="H32" s="39"/>
      <c r="I32" s="39"/>
      <c r="J32" s="39"/>
      <c r="K32" s="39"/>
      <c r="L32" s="39"/>
      <c r="M32" s="39"/>
      <c r="N32" s="39"/>
      <c r="O32" s="39"/>
      <c r="P32" s="39"/>
      <c r="Q32" s="39"/>
      <c r="R32" s="39"/>
      <c r="S32" s="40"/>
    </row>
    <row r="33" spans="1:19" ht="20.25" customHeight="1">
      <c r="A33" s="41"/>
      <c r="B33" s="42"/>
      <c r="C33" s="42"/>
      <c r="D33" s="42"/>
      <c r="E33" s="43" t="s">
        <v>21</v>
      </c>
      <c r="F33" s="42"/>
      <c r="G33" s="42"/>
      <c r="H33" s="42"/>
      <c r="I33" s="42"/>
      <c r="J33" s="42"/>
      <c r="K33" s="42"/>
      <c r="L33" s="42"/>
      <c r="M33" s="42"/>
      <c r="N33" s="42"/>
      <c r="O33" s="42"/>
      <c r="P33" s="42"/>
      <c r="Q33" s="42"/>
      <c r="R33" s="42"/>
      <c r="S33" s="44"/>
    </row>
    <row r="34" spans="1:19" ht="20.25" customHeight="1">
      <c r="A34" s="45" t="s">
        <v>22</v>
      </c>
      <c r="B34" s="46"/>
      <c r="C34" s="46"/>
      <c r="D34" s="47"/>
      <c r="E34" s="48" t="s">
        <v>23</v>
      </c>
      <c r="F34" s="47"/>
      <c r="G34" s="48" t="s">
        <v>24</v>
      </c>
      <c r="H34" s="46"/>
      <c r="I34" s="47"/>
      <c r="J34" s="48" t="s">
        <v>25</v>
      </c>
      <c r="K34" s="46"/>
      <c r="L34" s="48" t="s">
        <v>26</v>
      </c>
      <c r="M34" s="46"/>
      <c r="N34" s="46"/>
      <c r="O34" s="47"/>
      <c r="P34" s="48" t="s">
        <v>27</v>
      </c>
      <c r="Q34" s="46"/>
      <c r="R34" s="46"/>
      <c r="S34" s="49"/>
    </row>
    <row r="35" spans="1:19" ht="20.25" customHeight="1">
      <c r="A35" s="50"/>
      <c r="B35" s="51"/>
      <c r="C35" s="51"/>
      <c r="D35" s="52">
        <v>0</v>
      </c>
      <c r="E35" s="53">
        <f>IF(D35=0,0,R47/D35)</f>
        <v>0</v>
      </c>
      <c r="F35" s="54"/>
      <c r="G35" s="55"/>
      <c r="H35" s="51"/>
      <c r="I35" s="52">
        <v>0</v>
      </c>
      <c r="J35" s="53">
        <f>IF(I35=0,0,R47/I35)</f>
        <v>0</v>
      </c>
      <c r="K35" s="56"/>
      <c r="L35" s="55"/>
      <c r="M35" s="51"/>
      <c r="N35" s="51"/>
      <c r="O35" s="52">
        <v>0</v>
      </c>
      <c r="P35" s="55"/>
      <c r="Q35" s="51"/>
      <c r="R35" s="57">
        <f>IF(O35=0,0,R47/O35)</f>
        <v>0</v>
      </c>
      <c r="S35" s="58"/>
    </row>
    <row r="36" spans="1:19" ht="20.25" customHeight="1">
      <c r="A36" s="41"/>
      <c r="B36" s="42"/>
      <c r="C36" s="42"/>
      <c r="D36" s="42"/>
      <c r="E36" s="43" t="s">
        <v>28</v>
      </c>
      <c r="F36" s="42"/>
      <c r="G36" s="42"/>
      <c r="H36" s="42"/>
      <c r="I36" s="42"/>
      <c r="J36" s="59" t="s">
        <v>29</v>
      </c>
      <c r="K36" s="42"/>
      <c r="L36" s="42"/>
      <c r="M36" s="42"/>
      <c r="N36" s="42"/>
      <c r="O36" s="42"/>
      <c r="P36" s="42"/>
      <c r="Q36" s="42"/>
      <c r="R36" s="42"/>
      <c r="S36" s="44"/>
    </row>
    <row r="37" spans="1:19" ht="20.25" customHeight="1">
      <c r="A37" s="60" t="s">
        <v>30</v>
      </c>
      <c r="B37" s="61"/>
      <c r="C37" s="62" t="s">
        <v>31</v>
      </c>
      <c r="D37" s="63"/>
      <c r="E37" s="63"/>
      <c r="F37" s="64"/>
      <c r="G37" s="60" t="s">
        <v>32</v>
      </c>
      <c r="H37" s="65"/>
      <c r="I37" s="62" t="s">
        <v>33</v>
      </c>
      <c r="J37" s="63"/>
      <c r="K37" s="63"/>
      <c r="L37" s="60" t="s">
        <v>34</v>
      </c>
      <c r="M37" s="65"/>
      <c r="N37" s="62" t="s">
        <v>35</v>
      </c>
      <c r="O37" s="63"/>
      <c r="P37" s="63"/>
      <c r="Q37" s="63"/>
      <c r="R37" s="63"/>
      <c r="S37" s="64"/>
    </row>
    <row r="38" spans="1:19" ht="20.25" customHeight="1">
      <c r="A38" s="66">
        <v>1</v>
      </c>
      <c r="B38" s="67" t="s">
        <v>36</v>
      </c>
      <c r="C38" s="19"/>
      <c r="D38" s="68"/>
      <c r="E38" s="69"/>
      <c r="F38" s="70"/>
      <c r="G38" s="66">
        <v>8</v>
      </c>
      <c r="H38" s="71"/>
      <c r="I38" s="34"/>
      <c r="J38" s="72"/>
      <c r="K38" s="73"/>
      <c r="L38" s="66">
        <v>13</v>
      </c>
      <c r="M38" s="142" t="s">
        <v>87</v>
      </c>
      <c r="N38" s="36"/>
      <c r="O38" s="36"/>
      <c r="P38" s="74"/>
      <c r="Q38" s="75"/>
      <c r="R38" s="69">
        <f>'ostatní a vedlejší náklady'!I57</f>
        <v>0</v>
      </c>
      <c r="S38" s="70"/>
    </row>
    <row r="39" spans="1:19" ht="20.25" customHeight="1">
      <c r="A39" s="66">
        <v>2</v>
      </c>
      <c r="B39" s="76"/>
      <c r="C39" s="27"/>
      <c r="D39" s="68"/>
      <c r="E39" s="69"/>
      <c r="F39" s="70"/>
      <c r="G39" s="66">
        <v>9</v>
      </c>
      <c r="H39" s="16"/>
      <c r="I39" s="68"/>
      <c r="J39" s="72"/>
      <c r="K39" s="73"/>
      <c r="L39" s="66">
        <v>14</v>
      </c>
      <c r="M39" s="32"/>
      <c r="N39" s="36"/>
      <c r="O39" s="36"/>
      <c r="P39" s="74"/>
      <c r="Q39" s="75"/>
      <c r="R39" s="69"/>
      <c r="S39" s="70"/>
    </row>
    <row r="40" spans="1:19" ht="20.25" customHeight="1">
      <c r="A40" s="66">
        <v>3</v>
      </c>
      <c r="B40" s="67" t="s">
        <v>38</v>
      </c>
      <c r="C40" s="19"/>
      <c r="D40" s="68"/>
      <c r="E40" s="69"/>
      <c r="F40" s="70"/>
      <c r="G40" s="66">
        <v>10</v>
      </c>
      <c r="H40" s="71"/>
      <c r="I40" s="34"/>
      <c r="J40" s="72"/>
      <c r="K40" s="73"/>
      <c r="L40" s="66">
        <v>15</v>
      </c>
      <c r="M40" s="32"/>
      <c r="N40" s="36"/>
      <c r="O40" s="36"/>
      <c r="P40" s="74"/>
      <c r="Q40" s="75"/>
      <c r="R40" s="69"/>
      <c r="S40" s="70"/>
    </row>
    <row r="41" spans="1:19" ht="20.25" customHeight="1">
      <c r="A41" s="66">
        <v>4</v>
      </c>
      <c r="B41" s="76"/>
      <c r="C41" s="27"/>
      <c r="D41" s="68"/>
      <c r="E41" s="69"/>
      <c r="F41" s="70"/>
      <c r="G41" s="66">
        <v>11</v>
      </c>
      <c r="H41" s="71"/>
      <c r="I41" s="34"/>
      <c r="J41" s="72"/>
      <c r="K41" s="73"/>
      <c r="L41" s="66">
        <v>16</v>
      </c>
      <c r="M41" s="32"/>
      <c r="N41" s="36"/>
      <c r="O41" s="36"/>
      <c r="P41" s="74"/>
      <c r="Q41" s="75"/>
      <c r="R41" s="69"/>
      <c r="S41" s="70"/>
    </row>
    <row r="42" spans="1:19" ht="20.25" customHeight="1">
      <c r="A42" s="66">
        <v>5</v>
      </c>
      <c r="B42" s="67" t="s">
        <v>39</v>
      </c>
      <c r="C42" s="19"/>
      <c r="D42" s="68"/>
      <c r="E42" s="69"/>
      <c r="F42" s="70"/>
      <c r="G42" s="77"/>
      <c r="H42" s="36"/>
      <c r="I42" s="34"/>
      <c r="J42" s="78"/>
      <c r="K42" s="73"/>
      <c r="L42" s="66">
        <v>17</v>
      </c>
      <c r="M42" s="32"/>
      <c r="N42" s="36"/>
      <c r="O42" s="36"/>
      <c r="P42" s="74"/>
      <c r="Q42" s="75"/>
      <c r="R42" s="69"/>
      <c r="S42" s="70"/>
    </row>
    <row r="43" spans="1:19" ht="20.25" customHeight="1">
      <c r="A43" s="66">
        <v>6</v>
      </c>
      <c r="B43" s="76"/>
      <c r="C43" s="27"/>
      <c r="D43" s="68"/>
      <c r="E43" s="69"/>
      <c r="F43" s="70"/>
      <c r="G43" s="77"/>
      <c r="H43" s="36"/>
      <c r="I43" s="34"/>
      <c r="J43" s="78"/>
      <c r="K43" s="73"/>
      <c r="L43" s="66">
        <v>18</v>
      </c>
      <c r="M43" s="71"/>
      <c r="N43" s="36"/>
      <c r="O43" s="36"/>
      <c r="P43" s="36"/>
      <c r="Q43" s="34"/>
      <c r="R43" s="69"/>
      <c r="S43" s="70"/>
    </row>
    <row r="44" spans="1:19" ht="20.25" customHeight="1">
      <c r="A44" s="66">
        <v>7</v>
      </c>
      <c r="B44" s="79" t="s">
        <v>40</v>
      </c>
      <c r="C44" s="36"/>
      <c r="D44" s="34"/>
      <c r="E44" s="80">
        <f>Rekapitulace!C14</f>
        <v>0</v>
      </c>
      <c r="F44" s="44"/>
      <c r="G44" s="66">
        <v>12</v>
      </c>
      <c r="H44" s="79"/>
      <c r="I44" s="34"/>
      <c r="J44" s="81"/>
      <c r="K44" s="82"/>
      <c r="L44" s="66">
        <v>19</v>
      </c>
      <c r="M44" s="67" t="s">
        <v>41</v>
      </c>
      <c r="N44" s="18"/>
      <c r="O44" s="18"/>
      <c r="P44" s="18"/>
      <c r="Q44" s="83"/>
      <c r="R44" s="80">
        <f>SUM(R38:R43)</f>
        <v>0</v>
      </c>
      <c r="S44" s="44"/>
    </row>
    <row r="45" spans="1:19" ht="20.25" customHeight="1">
      <c r="A45" s="84">
        <v>20</v>
      </c>
      <c r="B45" s="85" t="s">
        <v>42</v>
      </c>
      <c r="C45" s="86"/>
      <c r="D45" s="87"/>
      <c r="E45" s="88"/>
      <c r="F45" s="40"/>
      <c r="G45" s="84">
        <v>21</v>
      </c>
      <c r="H45" s="85"/>
      <c r="I45" s="87"/>
      <c r="J45" s="89"/>
      <c r="K45" s="90">
        <f>M49</f>
        <v>21</v>
      </c>
      <c r="L45" s="84">
        <v>22</v>
      </c>
      <c r="M45" s="85"/>
      <c r="N45" s="86"/>
      <c r="O45" s="86"/>
      <c r="P45" s="86"/>
      <c r="Q45" s="87"/>
      <c r="R45" s="88"/>
      <c r="S45" s="40"/>
    </row>
    <row r="46" spans="1:19" ht="20.25" customHeight="1">
      <c r="A46" s="91" t="s">
        <v>15</v>
      </c>
      <c r="B46" s="13"/>
      <c r="C46" s="13"/>
      <c r="D46" s="13"/>
      <c r="E46" s="13"/>
      <c r="F46" s="92"/>
      <c r="G46" s="93"/>
      <c r="H46" s="13"/>
      <c r="I46" s="13"/>
      <c r="J46" s="13"/>
      <c r="K46" s="13"/>
      <c r="L46" s="60" t="s">
        <v>43</v>
      </c>
      <c r="M46" s="47"/>
      <c r="N46" s="62" t="s">
        <v>44</v>
      </c>
      <c r="O46" s="46"/>
      <c r="P46" s="46"/>
      <c r="Q46" s="46"/>
      <c r="R46" s="46"/>
      <c r="S46" s="49"/>
    </row>
    <row r="47" spans="1:19" ht="20.25" customHeight="1">
      <c r="A47" s="15"/>
      <c r="B47" s="16"/>
      <c r="C47" s="16"/>
      <c r="D47" s="16"/>
      <c r="E47" s="16"/>
      <c r="F47" s="23"/>
      <c r="G47" s="94"/>
      <c r="H47" s="16"/>
      <c r="I47" s="16"/>
      <c r="J47" s="16"/>
      <c r="K47" s="16"/>
      <c r="L47" s="66">
        <v>23</v>
      </c>
      <c r="M47" s="71" t="s">
        <v>45</v>
      </c>
      <c r="N47" s="36"/>
      <c r="O47" s="36"/>
      <c r="P47" s="36"/>
      <c r="Q47" s="70"/>
      <c r="R47" s="80">
        <f>ROUND(E44+J44+R44+E45+J45+R45,2)</f>
        <v>0</v>
      </c>
      <c r="S47" s="44"/>
    </row>
    <row r="48" spans="1:19" ht="20.25" customHeight="1">
      <c r="A48" s="95" t="s">
        <v>46</v>
      </c>
      <c r="B48" s="26"/>
      <c r="C48" s="26"/>
      <c r="D48" s="26"/>
      <c r="E48" s="26"/>
      <c r="F48" s="27"/>
      <c r="G48" s="96" t="s">
        <v>47</v>
      </c>
      <c r="H48" s="26"/>
      <c r="I48" s="26"/>
      <c r="J48" s="26"/>
      <c r="K48" s="26"/>
      <c r="L48" s="66">
        <v>24</v>
      </c>
      <c r="M48" s="97">
        <v>15</v>
      </c>
      <c r="N48" s="27" t="s">
        <v>37</v>
      </c>
      <c r="O48" s="98"/>
      <c r="P48" s="36" t="s">
        <v>48</v>
      </c>
      <c r="Q48" s="34"/>
      <c r="R48" s="99">
        <f>ROUNDUP(O48*M48/100,1)</f>
        <v>0</v>
      </c>
      <c r="S48" s="100"/>
    </row>
    <row r="49" spans="1:19" ht="20.25" customHeight="1">
      <c r="A49" s="101" t="s">
        <v>14</v>
      </c>
      <c r="B49" s="18"/>
      <c r="C49" s="18"/>
      <c r="D49" s="18"/>
      <c r="E49" s="18"/>
      <c r="F49" s="19"/>
      <c r="G49" s="102"/>
      <c r="H49" s="18"/>
      <c r="I49" s="18"/>
      <c r="J49" s="18"/>
      <c r="K49" s="18"/>
      <c r="L49" s="66">
        <v>25</v>
      </c>
      <c r="M49" s="103">
        <v>21</v>
      </c>
      <c r="N49" s="34" t="s">
        <v>37</v>
      </c>
      <c r="O49" s="98">
        <f>R47</f>
        <v>0</v>
      </c>
      <c r="P49" s="36" t="s">
        <v>48</v>
      </c>
      <c r="Q49" s="34"/>
      <c r="R49" s="69">
        <f>ROUNDUP(O49*M49/100,1)</f>
        <v>0</v>
      </c>
      <c r="S49" s="70"/>
    </row>
    <row r="50" spans="1:19" ht="20.25" customHeight="1">
      <c r="A50" s="15"/>
      <c r="B50" s="16"/>
      <c r="C50" s="16"/>
      <c r="D50" s="16"/>
      <c r="E50" s="16"/>
      <c r="F50" s="23"/>
      <c r="G50" s="94"/>
      <c r="H50" s="16"/>
      <c r="I50" s="16"/>
      <c r="J50" s="16"/>
      <c r="K50" s="16"/>
      <c r="L50" s="84">
        <v>26</v>
      </c>
      <c r="M50" s="104" t="s">
        <v>49</v>
      </c>
      <c r="N50" s="86"/>
      <c r="O50" s="86"/>
      <c r="P50" s="86"/>
      <c r="Q50" s="105"/>
      <c r="R50" s="106">
        <f>R47+R48+R49</f>
        <v>0</v>
      </c>
      <c r="S50" s="107"/>
    </row>
    <row r="51" spans="1:19" ht="20.25" customHeight="1">
      <c r="A51" s="95" t="s">
        <v>46</v>
      </c>
      <c r="B51" s="26"/>
      <c r="C51" s="26"/>
      <c r="D51" s="26"/>
      <c r="E51" s="26"/>
      <c r="F51" s="27"/>
      <c r="G51" s="96" t="s">
        <v>47</v>
      </c>
      <c r="H51" s="26"/>
      <c r="I51" s="26"/>
      <c r="J51" s="26"/>
      <c r="K51" s="26"/>
      <c r="L51" s="60" t="s">
        <v>50</v>
      </c>
      <c r="M51" s="47"/>
      <c r="N51" s="62" t="s">
        <v>51</v>
      </c>
      <c r="O51" s="46"/>
      <c r="P51" s="46"/>
      <c r="Q51" s="46"/>
      <c r="R51" s="108"/>
      <c r="S51" s="49"/>
    </row>
    <row r="52" spans="1:19" ht="20.25" customHeight="1">
      <c r="A52" s="101" t="s">
        <v>16</v>
      </c>
      <c r="B52" s="18"/>
      <c r="C52" s="18"/>
      <c r="D52" s="18"/>
      <c r="E52" s="18"/>
      <c r="F52" s="19"/>
      <c r="G52" s="102"/>
      <c r="H52" s="18"/>
      <c r="I52" s="18"/>
      <c r="J52" s="18"/>
      <c r="K52" s="18"/>
      <c r="L52" s="66">
        <v>27</v>
      </c>
      <c r="M52" s="71" t="s">
        <v>52</v>
      </c>
      <c r="N52" s="36"/>
      <c r="O52" s="36"/>
      <c r="P52" s="36"/>
      <c r="Q52" s="34"/>
      <c r="R52" s="69">
        <v>0</v>
      </c>
      <c r="S52" s="70"/>
    </row>
    <row r="53" spans="1:19" ht="20.25" customHeight="1">
      <c r="A53" s="15"/>
      <c r="B53" s="16"/>
      <c r="C53" s="16"/>
      <c r="D53" s="16"/>
      <c r="E53" s="16"/>
      <c r="F53" s="23"/>
      <c r="G53" s="94"/>
      <c r="H53" s="16"/>
      <c r="I53" s="16"/>
      <c r="J53" s="16"/>
      <c r="K53" s="16"/>
      <c r="L53" s="66">
        <v>28</v>
      </c>
      <c r="M53" s="71" t="s">
        <v>53</v>
      </c>
      <c r="N53" s="36"/>
      <c r="O53" s="36"/>
      <c r="P53" s="36"/>
      <c r="Q53" s="34"/>
      <c r="R53" s="69">
        <v>0</v>
      </c>
      <c r="S53" s="70"/>
    </row>
    <row r="54" spans="1:19" ht="20.25" customHeight="1">
      <c r="A54" s="109" t="s">
        <v>46</v>
      </c>
      <c r="B54" s="39"/>
      <c r="C54" s="39"/>
      <c r="D54" s="39"/>
      <c r="E54" s="39"/>
      <c r="F54" s="110"/>
      <c r="G54" s="111" t="s">
        <v>47</v>
      </c>
      <c r="H54" s="39"/>
      <c r="I54" s="39"/>
      <c r="J54" s="39"/>
      <c r="K54" s="39"/>
      <c r="L54" s="84">
        <v>29</v>
      </c>
      <c r="M54" s="85" t="s">
        <v>54</v>
      </c>
      <c r="N54" s="86"/>
      <c r="O54" s="86"/>
      <c r="P54" s="86"/>
      <c r="Q54" s="87"/>
      <c r="R54" s="53">
        <v>0</v>
      </c>
      <c r="S54" s="112"/>
    </row>
  </sheetData>
  <mergeCells count="2">
    <mergeCell ref="P29:R29"/>
    <mergeCell ref="E5:J5"/>
  </mergeCells>
  <printOptions horizontalCentered="1" verticalCentered="1"/>
  <pageMargins left="0.39370078740157483" right="0.39370078740157483" top="0.9055118110236221" bottom="0.905511811023622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pane ySplit="13" topLeftCell="A14" activePane="bottomLeft" state="frozenSplit"/>
      <selection pane="bottomLeft" activeCell="H19" sqref="H19"/>
    </sheetView>
  </sheetViews>
  <sheetFormatPr defaultRowHeight="11.25" customHeight="1"/>
  <cols>
    <col min="1" max="1" width="5.5703125" style="152" customWidth="1"/>
    <col min="2" max="2" width="4.42578125" style="152" customWidth="1"/>
    <col min="3" max="3" width="4.7109375" style="152" customWidth="1"/>
    <col min="4" max="4" width="12.7109375" style="152" customWidth="1"/>
    <col min="5" max="5" width="70.5703125" style="152" customWidth="1"/>
    <col min="6" max="6" width="5.5703125" style="152" customWidth="1"/>
    <col min="7" max="7" width="8.85546875" style="152" customWidth="1"/>
    <col min="8" max="8" width="11.5703125" style="152" customWidth="1"/>
    <col min="9" max="9" width="12.28515625" style="152" customWidth="1"/>
    <col min="10" max="10" width="10.5703125" style="152" hidden="1" customWidth="1"/>
    <col min="11" max="11" width="10.85546875" style="152" hidden="1" customWidth="1"/>
    <col min="12" max="12" width="9.7109375" style="152" hidden="1" customWidth="1"/>
    <col min="13" max="13" width="11.5703125" style="152" hidden="1" customWidth="1"/>
    <col min="14" max="14" width="5.28515625" style="152" customWidth="1"/>
    <col min="15" max="15" width="7" style="152" hidden="1" customWidth="1"/>
    <col min="16" max="16" width="7.28515625" style="152" hidden="1" customWidth="1"/>
    <col min="17" max="18" width="9.140625" style="152" hidden="1" customWidth="1"/>
    <col min="19" max="16384" width="9.140625" style="152"/>
  </cols>
  <sheetData>
    <row r="1" spans="1:18" ht="18" customHeight="1">
      <c r="A1" s="149" t="s">
        <v>86</v>
      </c>
      <c r="B1" s="150"/>
      <c r="C1" s="150"/>
      <c r="D1" s="150"/>
      <c r="E1" s="150"/>
      <c r="F1" s="150"/>
      <c r="G1" s="150"/>
      <c r="H1" s="150"/>
      <c r="I1" s="150"/>
      <c r="J1" s="150"/>
      <c r="K1" s="150"/>
      <c r="L1" s="150"/>
      <c r="M1" s="150"/>
      <c r="N1" s="150"/>
      <c r="O1" s="151"/>
      <c r="P1" s="151"/>
    </row>
    <row r="2" spans="1:18" ht="11.25" customHeight="1">
      <c r="A2" s="153" t="s">
        <v>55</v>
      </c>
      <c r="B2" s="154"/>
      <c r="C2" s="154" t="str">
        <f>'Krycí list'!E5</f>
        <v>ZATEPLENÍ JIŽNÍ BUDOVY FAF UK - ETAPA I.</v>
      </c>
      <c r="D2" s="154"/>
      <c r="E2" s="154"/>
      <c r="F2" s="154"/>
      <c r="G2" s="154"/>
      <c r="H2" s="154"/>
      <c r="I2" s="154"/>
      <c r="J2" s="154"/>
      <c r="K2" s="154"/>
      <c r="L2" s="150"/>
      <c r="M2" s="150"/>
      <c r="N2" s="150"/>
      <c r="O2" s="151"/>
      <c r="P2" s="151"/>
    </row>
    <row r="3" spans="1:18" ht="11.25" customHeight="1">
      <c r="A3" s="153" t="s">
        <v>56</v>
      </c>
      <c r="B3" s="154"/>
      <c r="C3" s="154" t="str">
        <f>'Krycí list'!E7</f>
        <v>SOUHRN STAVBY</v>
      </c>
      <c r="D3" s="154"/>
      <c r="E3" s="154"/>
      <c r="F3" s="154"/>
      <c r="G3" s="154"/>
      <c r="H3" s="154"/>
      <c r="I3" s="154"/>
      <c r="J3" s="154"/>
      <c r="K3" s="154"/>
      <c r="L3" s="150"/>
      <c r="M3" s="150"/>
      <c r="N3" s="150"/>
      <c r="O3" s="151"/>
      <c r="P3" s="151"/>
    </row>
    <row r="4" spans="1:18" ht="11.25" customHeight="1">
      <c r="A4" s="153" t="s">
        <v>57</v>
      </c>
      <c r="B4" s="154"/>
      <c r="C4" s="153" t="s">
        <v>87</v>
      </c>
      <c r="D4" s="154"/>
      <c r="E4" s="154"/>
      <c r="F4" s="154"/>
      <c r="G4" s="154"/>
      <c r="H4" s="154"/>
      <c r="I4" s="154"/>
      <c r="J4" s="154"/>
      <c r="K4" s="154"/>
      <c r="L4" s="150"/>
      <c r="M4" s="150"/>
      <c r="N4" s="150"/>
      <c r="O4" s="151"/>
      <c r="P4" s="151"/>
    </row>
    <row r="5" spans="1:18" ht="11.25" customHeight="1">
      <c r="A5" s="154" t="s">
        <v>68</v>
      </c>
      <c r="B5" s="154"/>
      <c r="C5" s="154"/>
      <c r="D5" s="154"/>
      <c r="E5" s="154"/>
      <c r="F5" s="154"/>
      <c r="G5" s="154"/>
      <c r="H5" s="154"/>
      <c r="I5" s="154"/>
      <c r="J5" s="154"/>
      <c r="K5" s="154"/>
      <c r="L5" s="150"/>
      <c r="M5" s="150"/>
      <c r="N5" s="150"/>
      <c r="O5" s="151"/>
      <c r="P5" s="151"/>
    </row>
    <row r="6" spans="1:18" ht="6" customHeight="1">
      <c r="A6" s="154"/>
      <c r="B6" s="154"/>
      <c r="C6" s="154"/>
      <c r="D6" s="154"/>
      <c r="E6" s="154"/>
      <c r="F6" s="154"/>
      <c r="G6" s="154"/>
      <c r="H6" s="154"/>
      <c r="I6" s="154"/>
      <c r="J6" s="154"/>
      <c r="K6" s="154"/>
      <c r="L6" s="150"/>
      <c r="M6" s="150"/>
      <c r="N6" s="150"/>
      <c r="O6" s="151"/>
      <c r="P6" s="151"/>
    </row>
    <row r="7" spans="1:18" ht="11.25" customHeight="1">
      <c r="A7" s="154" t="s">
        <v>59</v>
      </c>
      <c r="B7" s="154"/>
      <c r="C7" s="154" t="str">
        <f>'Krycí list'!E26</f>
        <v>UK V PRAZE - FAF UK V HRADCI KRÁLOVÉ</v>
      </c>
      <c r="D7" s="154"/>
      <c r="E7" s="154"/>
      <c r="F7" s="154"/>
      <c r="G7" s="154"/>
      <c r="H7" s="154"/>
      <c r="I7" s="154"/>
      <c r="J7" s="154"/>
      <c r="K7" s="154"/>
      <c r="L7" s="150"/>
      <c r="M7" s="150"/>
      <c r="N7" s="150"/>
      <c r="O7" s="151"/>
      <c r="P7" s="151"/>
    </row>
    <row r="8" spans="1:18" ht="11.25" customHeight="1">
      <c r="A8" s="154" t="s">
        <v>60</v>
      </c>
      <c r="B8" s="154"/>
      <c r="C8" s="154" t="str">
        <f>'Krycí list'!E28</f>
        <v>Dle výběrového řízení</v>
      </c>
      <c r="D8" s="154"/>
      <c r="E8" s="154"/>
      <c r="F8" s="154"/>
      <c r="G8" s="154"/>
      <c r="H8" s="154"/>
      <c r="I8" s="154"/>
      <c r="J8" s="154"/>
      <c r="K8" s="154"/>
      <c r="L8" s="150"/>
      <c r="M8" s="150"/>
      <c r="N8" s="150"/>
      <c r="O8" s="151"/>
      <c r="P8" s="151"/>
    </row>
    <row r="9" spans="1:18" ht="11.25" customHeight="1">
      <c r="A9" s="154" t="s">
        <v>61</v>
      </c>
      <c r="B9" s="154"/>
      <c r="C9" s="155"/>
      <c r="D9" s="155"/>
      <c r="E9" s="155"/>
      <c r="F9" s="154"/>
      <c r="G9" s="154"/>
      <c r="H9" s="155" t="str">
        <f>'Krycí list'!O31</f>
        <v>27.2.2015</v>
      </c>
      <c r="I9" s="154"/>
      <c r="J9" s="154"/>
      <c r="K9" s="154"/>
      <c r="L9" s="150"/>
      <c r="M9" s="150"/>
      <c r="N9" s="150"/>
      <c r="O9" s="151"/>
      <c r="P9" s="151"/>
    </row>
    <row r="10" spans="1:18" ht="5.25" customHeight="1">
      <c r="A10" s="150"/>
      <c r="B10" s="150"/>
      <c r="C10" s="150"/>
      <c r="D10" s="150"/>
      <c r="E10" s="150"/>
      <c r="F10" s="150"/>
      <c r="G10" s="150"/>
      <c r="H10" s="150"/>
      <c r="I10" s="150"/>
      <c r="J10" s="150"/>
      <c r="K10" s="150"/>
      <c r="L10" s="150"/>
      <c r="M10" s="150"/>
      <c r="N10" s="150"/>
      <c r="O10" s="151"/>
      <c r="P10" s="151"/>
    </row>
    <row r="11" spans="1:18" ht="21.75" customHeight="1">
      <c r="A11" s="156" t="s">
        <v>69</v>
      </c>
      <c r="B11" s="157" t="s">
        <v>70</v>
      </c>
      <c r="C11" s="157" t="s">
        <v>71</v>
      </c>
      <c r="D11" s="157" t="s">
        <v>72</v>
      </c>
      <c r="E11" s="157" t="s">
        <v>63</v>
      </c>
      <c r="F11" s="157" t="s">
        <v>73</v>
      </c>
      <c r="G11" s="157" t="s">
        <v>74</v>
      </c>
      <c r="H11" s="157" t="s">
        <v>75</v>
      </c>
      <c r="I11" s="157" t="s">
        <v>64</v>
      </c>
      <c r="J11" s="157" t="s">
        <v>76</v>
      </c>
      <c r="K11" s="157" t="s">
        <v>65</v>
      </c>
      <c r="L11" s="157" t="s">
        <v>77</v>
      </c>
      <c r="M11" s="157" t="s">
        <v>78</v>
      </c>
      <c r="N11" s="158" t="s">
        <v>79</v>
      </c>
      <c r="O11" s="159" t="s">
        <v>80</v>
      </c>
      <c r="P11" s="160" t="s">
        <v>81</v>
      </c>
    </row>
    <row r="12" spans="1:18" ht="11.25" customHeight="1">
      <c r="A12" s="161">
        <v>1</v>
      </c>
      <c r="B12" s="162">
        <v>2</v>
      </c>
      <c r="C12" s="162">
        <v>3</v>
      </c>
      <c r="D12" s="162">
        <v>4</v>
      </c>
      <c r="E12" s="162">
        <v>5</v>
      </c>
      <c r="F12" s="162">
        <v>6</v>
      </c>
      <c r="G12" s="162">
        <v>7</v>
      </c>
      <c r="H12" s="162">
        <v>8</v>
      </c>
      <c r="I12" s="162">
        <v>9</v>
      </c>
      <c r="J12" s="162"/>
      <c r="K12" s="162"/>
      <c r="L12" s="162"/>
      <c r="M12" s="162"/>
      <c r="N12" s="163">
        <v>10</v>
      </c>
      <c r="O12" s="164">
        <v>11</v>
      </c>
      <c r="P12" s="165">
        <v>12</v>
      </c>
    </row>
    <row r="13" spans="1:18" ht="3.75" customHeight="1">
      <c r="A13" s="150"/>
      <c r="B13" s="150"/>
      <c r="C13" s="150"/>
      <c r="D13" s="150"/>
      <c r="E13" s="150"/>
      <c r="F13" s="150"/>
      <c r="G13" s="150"/>
      <c r="H13" s="150"/>
      <c r="I13" s="150"/>
      <c r="J13" s="150"/>
      <c r="K13" s="150"/>
      <c r="L13" s="150"/>
      <c r="M13" s="150"/>
      <c r="N13" s="150"/>
      <c r="O13" s="151"/>
      <c r="P13" s="166"/>
    </row>
    <row r="14" spans="1:18" s="177" customFormat="1" ht="18.75" customHeight="1">
      <c r="A14" s="167" t="s">
        <v>82</v>
      </c>
      <c r="B14" s="167" t="s">
        <v>83</v>
      </c>
      <c r="C14" s="167">
        <v>0</v>
      </c>
      <c r="D14" s="168">
        <v>110001001</v>
      </c>
      <c r="E14" s="169" t="s">
        <v>88</v>
      </c>
      <c r="F14" s="170" t="s">
        <v>99</v>
      </c>
      <c r="G14" s="171">
        <v>1</v>
      </c>
      <c r="H14" s="172"/>
      <c r="I14" s="173">
        <f>ROUND(G14*H14,2)</f>
        <v>0</v>
      </c>
      <c r="J14" s="174">
        <v>0.17132</v>
      </c>
      <c r="K14" s="171">
        <f>G14*J14</f>
        <v>0.17132</v>
      </c>
      <c r="L14" s="174">
        <v>0</v>
      </c>
      <c r="M14" s="171">
        <f>G14*L14</f>
        <v>0</v>
      </c>
      <c r="N14" s="175">
        <v>21</v>
      </c>
      <c r="O14" s="176">
        <v>4</v>
      </c>
      <c r="P14" s="177" t="s">
        <v>84</v>
      </c>
    </row>
    <row r="15" spans="1:18" s="177" customFormat="1" ht="70.5" customHeight="1">
      <c r="A15" s="178">
        <v>41275</v>
      </c>
      <c r="B15" s="179"/>
      <c r="C15" s="179"/>
      <c r="D15" s="180"/>
      <c r="E15" s="181" t="s">
        <v>153</v>
      </c>
      <c r="F15" s="179"/>
      <c r="G15" s="182"/>
      <c r="H15" s="179"/>
      <c r="I15" s="179"/>
      <c r="J15" s="179"/>
      <c r="K15" s="179"/>
      <c r="L15" s="179"/>
      <c r="M15" s="179"/>
      <c r="N15" s="179"/>
      <c r="P15" s="183" t="s">
        <v>84</v>
      </c>
      <c r="Q15" s="183" t="s">
        <v>82</v>
      </c>
      <c r="R15" s="183" t="s">
        <v>89</v>
      </c>
    </row>
    <row r="16" spans="1:18" s="177" customFormat="1" ht="36.75" customHeight="1">
      <c r="A16" s="178">
        <v>41306</v>
      </c>
      <c r="B16" s="179"/>
      <c r="C16" s="179"/>
      <c r="D16" s="180"/>
      <c r="E16" s="181" t="s">
        <v>100</v>
      </c>
      <c r="F16" s="179"/>
      <c r="G16" s="182"/>
      <c r="H16" s="179"/>
      <c r="I16" s="179"/>
      <c r="J16" s="179"/>
      <c r="K16" s="179"/>
      <c r="L16" s="179"/>
      <c r="M16" s="179"/>
      <c r="N16" s="179"/>
      <c r="P16" s="183"/>
      <c r="Q16" s="183"/>
      <c r="R16" s="183"/>
    </row>
    <row r="17" spans="1:18" s="177" customFormat="1" ht="72" customHeight="1">
      <c r="A17" s="178">
        <v>41334</v>
      </c>
      <c r="B17" s="179"/>
      <c r="C17" s="179"/>
      <c r="D17" s="180"/>
      <c r="E17" s="181" t="s">
        <v>90</v>
      </c>
      <c r="F17" s="179"/>
      <c r="G17" s="182"/>
      <c r="H17" s="179"/>
      <c r="I17" s="179"/>
      <c r="J17" s="179"/>
      <c r="K17" s="179"/>
      <c r="L17" s="179"/>
      <c r="M17" s="179"/>
      <c r="N17" s="179"/>
      <c r="P17" s="183"/>
      <c r="Q17" s="183"/>
      <c r="R17" s="183"/>
    </row>
    <row r="18" spans="1:18" s="177" customFormat="1" ht="27" customHeight="1">
      <c r="A18" s="178">
        <v>41365</v>
      </c>
      <c r="B18" s="179"/>
      <c r="C18" s="179"/>
      <c r="D18" s="180"/>
      <c r="E18" s="181" t="s">
        <v>101</v>
      </c>
      <c r="F18" s="179"/>
      <c r="G18" s="182"/>
      <c r="H18" s="179"/>
      <c r="I18" s="179"/>
      <c r="J18" s="179"/>
      <c r="K18" s="179"/>
      <c r="L18" s="179"/>
      <c r="M18" s="179"/>
      <c r="N18" s="179"/>
      <c r="P18" s="183"/>
      <c r="Q18" s="183"/>
      <c r="R18" s="183"/>
    </row>
    <row r="19" spans="1:18" s="177" customFormat="1" ht="13.5" customHeight="1">
      <c r="A19" s="184" t="s">
        <v>84</v>
      </c>
      <c r="B19" s="184" t="s">
        <v>83</v>
      </c>
      <c r="C19" s="184">
        <v>0</v>
      </c>
      <c r="D19" s="185">
        <v>110001002</v>
      </c>
      <c r="E19" s="186" t="s">
        <v>91</v>
      </c>
      <c r="F19" s="170" t="s">
        <v>99</v>
      </c>
      <c r="G19" s="187">
        <v>1</v>
      </c>
      <c r="H19" s="172"/>
      <c r="I19" s="172">
        <f>ROUND(G19*H19,2)</f>
        <v>0</v>
      </c>
      <c r="J19" s="188">
        <v>2.45343</v>
      </c>
      <c r="K19" s="187">
        <f>G19*J19</f>
        <v>2.45343</v>
      </c>
      <c r="L19" s="188">
        <v>0</v>
      </c>
      <c r="M19" s="187">
        <f>G19*L19</f>
        <v>0</v>
      </c>
      <c r="N19" s="189">
        <v>21</v>
      </c>
      <c r="O19" s="176">
        <v>4</v>
      </c>
      <c r="P19" s="177" t="s">
        <v>84</v>
      </c>
    </row>
    <row r="20" spans="1:18" s="177" customFormat="1" ht="38.25" customHeight="1">
      <c r="A20" s="178">
        <v>41276</v>
      </c>
      <c r="B20" s="179"/>
      <c r="C20" s="179"/>
      <c r="D20" s="180"/>
      <c r="E20" s="181" t="s">
        <v>102</v>
      </c>
      <c r="F20" s="179"/>
      <c r="G20" s="182"/>
      <c r="H20" s="179"/>
      <c r="I20" s="179"/>
      <c r="J20" s="179"/>
      <c r="K20" s="179"/>
      <c r="L20" s="179"/>
      <c r="M20" s="179"/>
      <c r="N20" s="179"/>
      <c r="P20" s="183" t="s">
        <v>84</v>
      </c>
      <c r="Q20" s="183" t="s">
        <v>82</v>
      </c>
      <c r="R20" s="183" t="s">
        <v>89</v>
      </c>
    </row>
    <row r="21" spans="1:18" s="177" customFormat="1" ht="26.25" customHeight="1">
      <c r="A21" s="178">
        <v>41307</v>
      </c>
      <c r="B21" s="179"/>
      <c r="C21" s="179"/>
      <c r="D21" s="180"/>
      <c r="E21" s="181" t="s">
        <v>103</v>
      </c>
      <c r="F21" s="179"/>
      <c r="G21" s="182"/>
      <c r="H21" s="179"/>
      <c r="I21" s="179"/>
      <c r="J21" s="179"/>
      <c r="K21" s="179"/>
      <c r="L21" s="179"/>
      <c r="M21" s="179"/>
      <c r="N21" s="179"/>
      <c r="P21" s="183"/>
      <c r="Q21" s="183"/>
      <c r="R21" s="183"/>
    </row>
    <row r="22" spans="1:18" s="177" customFormat="1" ht="14.25" customHeight="1">
      <c r="A22" s="184">
        <v>3</v>
      </c>
      <c r="B22" s="184" t="s">
        <v>83</v>
      </c>
      <c r="C22" s="184">
        <v>0</v>
      </c>
      <c r="D22" s="185">
        <v>110001003</v>
      </c>
      <c r="E22" s="186" t="s">
        <v>92</v>
      </c>
      <c r="F22" s="170" t="s">
        <v>99</v>
      </c>
      <c r="G22" s="187">
        <v>1</v>
      </c>
      <c r="H22" s="172"/>
      <c r="I22" s="172">
        <f>ROUND(G22*H22,2)</f>
        <v>0</v>
      </c>
      <c r="J22" s="188">
        <v>2.45343</v>
      </c>
      <c r="K22" s="187">
        <f>G22*J22</f>
        <v>2.45343</v>
      </c>
      <c r="L22" s="188">
        <v>0</v>
      </c>
      <c r="M22" s="187">
        <f>G22*L22</f>
        <v>0</v>
      </c>
      <c r="N22" s="189">
        <v>21</v>
      </c>
      <c r="P22" s="183"/>
      <c r="Q22" s="183"/>
      <c r="R22" s="183"/>
    </row>
    <row r="23" spans="1:18" s="177" customFormat="1" ht="26.25" customHeight="1">
      <c r="A23" s="178">
        <v>41277</v>
      </c>
      <c r="B23" s="179"/>
      <c r="C23" s="179"/>
      <c r="D23" s="180"/>
      <c r="E23" s="181" t="s">
        <v>93</v>
      </c>
      <c r="F23" s="179"/>
      <c r="G23" s="182"/>
      <c r="H23" s="179"/>
      <c r="I23" s="179"/>
      <c r="J23" s="179"/>
      <c r="K23" s="179"/>
      <c r="L23" s="179"/>
      <c r="M23" s="179"/>
      <c r="N23" s="179"/>
      <c r="P23" s="183"/>
      <c r="Q23" s="183"/>
      <c r="R23" s="183"/>
    </row>
    <row r="24" spans="1:18" s="177" customFormat="1" ht="13.5" customHeight="1">
      <c r="A24" s="184">
        <v>4</v>
      </c>
      <c r="B24" s="184" t="s">
        <v>83</v>
      </c>
      <c r="C24" s="184">
        <v>0</v>
      </c>
      <c r="D24" s="185">
        <v>110001004</v>
      </c>
      <c r="E24" s="186" t="s">
        <v>94</v>
      </c>
      <c r="F24" s="190"/>
      <c r="G24" s="187"/>
      <c r="H24" s="172"/>
      <c r="I24" s="172"/>
      <c r="J24" s="188"/>
      <c r="K24" s="187"/>
      <c r="L24" s="188"/>
      <c r="M24" s="187"/>
      <c r="N24" s="189"/>
      <c r="P24" s="183"/>
      <c r="Q24" s="183"/>
      <c r="R24" s="183"/>
    </row>
    <row r="25" spans="1:18" s="177" customFormat="1" ht="24.75" customHeight="1">
      <c r="A25" s="178">
        <v>41278</v>
      </c>
      <c r="B25" s="190"/>
      <c r="C25" s="190"/>
      <c r="D25" s="179"/>
      <c r="E25" s="181" t="s">
        <v>104</v>
      </c>
      <c r="F25" s="170" t="s">
        <v>99</v>
      </c>
      <c r="G25" s="187">
        <v>1</v>
      </c>
      <c r="H25" s="172"/>
      <c r="I25" s="172">
        <f t="shared" ref="I25:I49" si="0">ROUND(G25*H25,2)</f>
        <v>0</v>
      </c>
      <c r="J25" s="188"/>
      <c r="K25" s="187"/>
      <c r="L25" s="188"/>
      <c r="M25" s="187"/>
      <c r="N25" s="189">
        <v>21</v>
      </c>
      <c r="P25" s="183"/>
      <c r="Q25" s="183"/>
      <c r="R25" s="183"/>
    </row>
    <row r="26" spans="1:18" s="177" customFormat="1" ht="17.25" customHeight="1">
      <c r="A26" s="178">
        <v>41309</v>
      </c>
      <c r="B26" s="190"/>
      <c r="C26" s="190"/>
      <c r="D26" s="179"/>
      <c r="E26" s="181" t="s">
        <v>128</v>
      </c>
      <c r="F26" s="170" t="s">
        <v>99</v>
      </c>
      <c r="G26" s="187">
        <v>1</v>
      </c>
      <c r="H26" s="172"/>
      <c r="I26" s="172">
        <f>ROUND(G26*H26,2)</f>
        <v>0</v>
      </c>
      <c r="J26" s="188"/>
      <c r="K26" s="187"/>
      <c r="L26" s="188"/>
      <c r="M26" s="187"/>
      <c r="N26" s="189">
        <v>21</v>
      </c>
      <c r="P26" s="183"/>
      <c r="Q26" s="183"/>
      <c r="R26" s="183"/>
    </row>
    <row r="27" spans="1:18" s="177" customFormat="1" ht="27" customHeight="1">
      <c r="A27" s="178">
        <v>41337</v>
      </c>
      <c r="B27" s="190"/>
      <c r="C27" s="190"/>
      <c r="D27" s="179"/>
      <c r="E27" s="181" t="s">
        <v>129</v>
      </c>
      <c r="F27" s="170" t="s">
        <v>99</v>
      </c>
      <c r="G27" s="187">
        <v>1</v>
      </c>
      <c r="H27" s="172"/>
      <c r="I27" s="172">
        <f t="shared" si="0"/>
        <v>0</v>
      </c>
      <c r="J27" s="188"/>
      <c r="K27" s="187"/>
      <c r="L27" s="188"/>
      <c r="M27" s="187"/>
      <c r="N27" s="189">
        <v>21</v>
      </c>
      <c r="P27" s="183"/>
      <c r="Q27" s="183"/>
      <c r="R27" s="183"/>
    </row>
    <row r="28" spans="1:18" s="177" customFormat="1" ht="15.75" customHeight="1">
      <c r="A28" s="178">
        <v>41368</v>
      </c>
      <c r="B28" s="190"/>
      <c r="C28" s="190"/>
      <c r="D28" s="179"/>
      <c r="E28" s="181" t="s">
        <v>105</v>
      </c>
      <c r="F28" s="170" t="s">
        <v>99</v>
      </c>
      <c r="G28" s="187">
        <v>1</v>
      </c>
      <c r="H28" s="172"/>
      <c r="I28" s="172">
        <f t="shared" si="0"/>
        <v>0</v>
      </c>
      <c r="J28" s="188"/>
      <c r="K28" s="187"/>
      <c r="L28" s="188"/>
      <c r="M28" s="187"/>
      <c r="N28" s="189">
        <v>21</v>
      </c>
      <c r="P28" s="183"/>
      <c r="Q28" s="183"/>
      <c r="R28" s="183"/>
    </row>
    <row r="29" spans="1:18" s="177" customFormat="1" ht="15" customHeight="1">
      <c r="A29" s="178">
        <v>41398</v>
      </c>
      <c r="B29" s="190"/>
      <c r="C29" s="190"/>
      <c r="D29" s="179"/>
      <c r="E29" s="181" t="s">
        <v>106</v>
      </c>
      <c r="F29" s="170" t="s">
        <v>99</v>
      </c>
      <c r="G29" s="187">
        <v>1</v>
      </c>
      <c r="H29" s="172"/>
      <c r="I29" s="172">
        <f t="shared" si="0"/>
        <v>0</v>
      </c>
      <c r="J29" s="188"/>
      <c r="K29" s="187"/>
      <c r="L29" s="188"/>
      <c r="M29" s="187"/>
      <c r="N29" s="189">
        <v>21</v>
      </c>
      <c r="P29" s="183"/>
      <c r="Q29" s="183"/>
      <c r="R29" s="183"/>
    </row>
    <row r="30" spans="1:18" s="177" customFormat="1" ht="28.5" customHeight="1">
      <c r="A30" s="178">
        <v>41429</v>
      </c>
      <c r="B30" s="190"/>
      <c r="C30" s="190"/>
      <c r="D30" s="179"/>
      <c r="E30" s="181" t="s">
        <v>107</v>
      </c>
      <c r="F30" s="170" t="s">
        <v>99</v>
      </c>
      <c r="G30" s="187">
        <v>1</v>
      </c>
      <c r="H30" s="172"/>
      <c r="I30" s="172">
        <f t="shared" si="0"/>
        <v>0</v>
      </c>
      <c r="J30" s="188"/>
      <c r="K30" s="187"/>
      <c r="L30" s="188"/>
      <c r="M30" s="187"/>
      <c r="N30" s="189">
        <v>21</v>
      </c>
      <c r="P30" s="183"/>
      <c r="Q30" s="183"/>
      <c r="R30" s="183"/>
    </row>
    <row r="31" spans="1:18" s="177" customFormat="1" ht="27.75" customHeight="1">
      <c r="A31" s="178">
        <v>41459</v>
      </c>
      <c r="B31" s="190"/>
      <c r="C31" s="190"/>
      <c r="D31" s="179"/>
      <c r="E31" s="181" t="s">
        <v>108</v>
      </c>
      <c r="F31" s="170" t="s">
        <v>99</v>
      </c>
      <c r="G31" s="187">
        <v>1</v>
      </c>
      <c r="H31" s="172"/>
      <c r="I31" s="172">
        <f t="shared" si="0"/>
        <v>0</v>
      </c>
      <c r="J31" s="188"/>
      <c r="K31" s="187"/>
      <c r="L31" s="188"/>
      <c r="M31" s="187"/>
      <c r="N31" s="189">
        <v>21</v>
      </c>
      <c r="P31" s="183"/>
      <c r="Q31" s="183"/>
      <c r="R31" s="183"/>
    </row>
    <row r="32" spans="1:18" s="177" customFormat="1" ht="63" customHeight="1">
      <c r="A32" s="178">
        <v>41490</v>
      </c>
      <c r="B32" s="190"/>
      <c r="C32" s="190"/>
      <c r="D32" s="179"/>
      <c r="E32" s="181" t="s">
        <v>109</v>
      </c>
      <c r="F32" s="170" t="s">
        <v>99</v>
      </c>
      <c r="G32" s="187">
        <v>1</v>
      </c>
      <c r="H32" s="172"/>
      <c r="I32" s="172">
        <f t="shared" si="0"/>
        <v>0</v>
      </c>
      <c r="J32" s="188"/>
      <c r="K32" s="187"/>
      <c r="L32" s="188"/>
      <c r="M32" s="187"/>
      <c r="N32" s="189">
        <v>21</v>
      </c>
      <c r="P32" s="183"/>
      <c r="Q32" s="183"/>
      <c r="R32" s="183"/>
    </row>
    <row r="33" spans="1:18" s="177" customFormat="1" ht="25.5" customHeight="1">
      <c r="A33" s="178">
        <v>41521</v>
      </c>
      <c r="B33" s="190"/>
      <c r="C33" s="190"/>
      <c r="D33" s="179"/>
      <c r="E33" s="181" t="s">
        <v>130</v>
      </c>
      <c r="F33" s="170" t="s">
        <v>99</v>
      </c>
      <c r="G33" s="187">
        <v>1</v>
      </c>
      <c r="H33" s="172"/>
      <c r="I33" s="172">
        <f t="shared" si="0"/>
        <v>0</v>
      </c>
      <c r="J33" s="188"/>
      <c r="K33" s="187"/>
      <c r="L33" s="188"/>
      <c r="M33" s="187"/>
      <c r="N33" s="189">
        <v>21</v>
      </c>
      <c r="P33" s="183"/>
      <c r="Q33" s="183"/>
      <c r="R33" s="183"/>
    </row>
    <row r="34" spans="1:18" s="177" customFormat="1" ht="39.75" customHeight="1">
      <c r="A34" s="178">
        <v>41551</v>
      </c>
      <c r="B34" s="190"/>
      <c r="C34" s="190"/>
      <c r="D34" s="179"/>
      <c r="E34" s="181" t="s">
        <v>131</v>
      </c>
      <c r="F34" s="170" t="s">
        <v>99</v>
      </c>
      <c r="G34" s="187">
        <v>1</v>
      </c>
      <c r="H34" s="172"/>
      <c r="I34" s="172">
        <f t="shared" si="0"/>
        <v>0</v>
      </c>
      <c r="J34" s="188"/>
      <c r="K34" s="187"/>
      <c r="L34" s="188"/>
      <c r="M34" s="187"/>
      <c r="N34" s="189">
        <v>21</v>
      </c>
      <c r="P34" s="183"/>
      <c r="Q34" s="183"/>
      <c r="R34" s="183"/>
    </row>
    <row r="35" spans="1:18" s="177" customFormat="1" ht="16.5" customHeight="1">
      <c r="A35" s="178">
        <v>41582</v>
      </c>
      <c r="B35" s="190"/>
      <c r="C35" s="190"/>
      <c r="D35" s="179"/>
      <c r="E35" s="181" t="s">
        <v>110</v>
      </c>
      <c r="F35" s="170" t="s">
        <v>99</v>
      </c>
      <c r="G35" s="187">
        <v>1</v>
      </c>
      <c r="H35" s="172"/>
      <c r="I35" s="172">
        <f t="shared" si="0"/>
        <v>0</v>
      </c>
      <c r="J35" s="188"/>
      <c r="K35" s="187"/>
      <c r="L35" s="188"/>
      <c r="M35" s="187"/>
      <c r="N35" s="189">
        <v>21</v>
      </c>
      <c r="P35" s="183"/>
      <c r="Q35" s="183"/>
      <c r="R35" s="183"/>
    </row>
    <row r="36" spans="1:18" s="177" customFormat="1" ht="14.25" customHeight="1">
      <c r="A36" s="178">
        <v>41612</v>
      </c>
      <c r="B36" s="190"/>
      <c r="C36" s="190"/>
      <c r="D36" s="179"/>
      <c r="E36" s="181" t="s">
        <v>111</v>
      </c>
      <c r="F36" s="170" t="s">
        <v>99</v>
      </c>
      <c r="G36" s="187">
        <v>1</v>
      </c>
      <c r="H36" s="172"/>
      <c r="I36" s="172">
        <f t="shared" si="0"/>
        <v>0</v>
      </c>
      <c r="J36" s="188"/>
      <c r="K36" s="187"/>
      <c r="L36" s="188"/>
      <c r="M36" s="187"/>
      <c r="N36" s="189">
        <v>21</v>
      </c>
      <c r="P36" s="183"/>
      <c r="Q36" s="183"/>
      <c r="R36" s="183"/>
    </row>
    <row r="37" spans="1:18" s="177" customFormat="1" ht="27" customHeight="1">
      <c r="A37" s="191">
        <v>41365</v>
      </c>
      <c r="B37" s="190"/>
      <c r="C37" s="190"/>
      <c r="D37" s="179"/>
      <c r="E37" s="181" t="s">
        <v>112</v>
      </c>
      <c r="F37" s="170" t="s">
        <v>99</v>
      </c>
      <c r="G37" s="187">
        <v>1</v>
      </c>
      <c r="H37" s="172"/>
      <c r="I37" s="172">
        <f t="shared" si="0"/>
        <v>0</v>
      </c>
      <c r="J37" s="188"/>
      <c r="K37" s="187"/>
      <c r="L37" s="188"/>
      <c r="M37" s="187"/>
      <c r="N37" s="189">
        <v>21</v>
      </c>
      <c r="P37" s="183"/>
      <c r="Q37" s="183"/>
      <c r="R37" s="183"/>
    </row>
    <row r="38" spans="1:18" s="177" customFormat="1" ht="29.25" customHeight="1">
      <c r="A38" s="191">
        <v>41730</v>
      </c>
      <c r="B38" s="190"/>
      <c r="C38" s="190"/>
      <c r="D38" s="179"/>
      <c r="E38" s="181" t="s">
        <v>113</v>
      </c>
      <c r="F38" s="170" t="s">
        <v>99</v>
      </c>
      <c r="G38" s="187">
        <v>1</v>
      </c>
      <c r="H38" s="172"/>
      <c r="I38" s="172">
        <f t="shared" si="0"/>
        <v>0</v>
      </c>
      <c r="J38" s="188"/>
      <c r="K38" s="187"/>
      <c r="L38" s="188"/>
      <c r="M38" s="187"/>
      <c r="N38" s="189">
        <v>21</v>
      </c>
      <c r="P38" s="183"/>
      <c r="Q38" s="183"/>
      <c r="R38" s="183"/>
    </row>
    <row r="39" spans="1:18" s="177" customFormat="1" ht="25.5" customHeight="1">
      <c r="A39" s="191">
        <v>42095</v>
      </c>
      <c r="B39" s="190"/>
      <c r="C39" s="190"/>
      <c r="D39" s="179"/>
      <c r="E39" s="181" t="s">
        <v>114</v>
      </c>
      <c r="F39" s="170" t="s">
        <v>99</v>
      </c>
      <c r="G39" s="187">
        <v>1</v>
      </c>
      <c r="H39" s="172"/>
      <c r="I39" s="172">
        <f t="shared" si="0"/>
        <v>0</v>
      </c>
      <c r="J39" s="188"/>
      <c r="K39" s="187"/>
      <c r="L39" s="188"/>
      <c r="M39" s="187"/>
      <c r="N39" s="189">
        <v>21</v>
      </c>
      <c r="P39" s="183"/>
      <c r="Q39" s="183"/>
      <c r="R39" s="183"/>
    </row>
    <row r="40" spans="1:18" s="177" customFormat="1" ht="48.75" customHeight="1">
      <c r="A40" s="191">
        <v>42461</v>
      </c>
      <c r="B40" s="190"/>
      <c r="C40" s="190"/>
      <c r="D40" s="179"/>
      <c r="E40" s="181" t="s">
        <v>115</v>
      </c>
      <c r="F40" s="170" t="s">
        <v>99</v>
      </c>
      <c r="G40" s="187">
        <v>1</v>
      </c>
      <c r="H40" s="172"/>
      <c r="I40" s="172">
        <f t="shared" si="0"/>
        <v>0</v>
      </c>
      <c r="J40" s="188"/>
      <c r="K40" s="187"/>
      <c r="L40" s="188"/>
      <c r="M40" s="187"/>
      <c r="N40" s="189">
        <v>21</v>
      </c>
      <c r="P40" s="183"/>
      <c r="Q40" s="183"/>
      <c r="R40" s="183"/>
    </row>
    <row r="41" spans="1:18" s="177" customFormat="1" ht="27" customHeight="1">
      <c r="A41" s="191">
        <v>42826</v>
      </c>
      <c r="B41" s="190"/>
      <c r="C41" s="190"/>
      <c r="D41" s="179"/>
      <c r="E41" s="181" t="s">
        <v>126</v>
      </c>
      <c r="F41" s="170" t="s">
        <v>99</v>
      </c>
      <c r="G41" s="187">
        <v>1</v>
      </c>
      <c r="H41" s="172"/>
      <c r="I41" s="172">
        <f t="shared" si="0"/>
        <v>0</v>
      </c>
      <c r="J41" s="188"/>
      <c r="K41" s="187"/>
      <c r="L41" s="188"/>
      <c r="M41" s="187"/>
      <c r="N41" s="189">
        <v>21</v>
      </c>
      <c r="P41" s="183"/>
      <c r="Q41" s="183"/>
      <c r="R41" s="183"/>
    </row>
    <row r="42" spans="1:18" s="177" customFormat="1" ht="25.5" customHeight="1">
      <c r="A42" s="191">
        <v>43191</v>
      </c>
      <c r="B42" s="190"/>
      <c r="C42" s="190"/>
      <c r="D42" s="179"/>
      <c r="E42" s="181" t="s">
        <v>116</v>
      </c>
      <c r="F42" s="170" t="s">
        <v>99</v>
      </c>
      <c r="G42" s="187">
        <v>1</v>
      </c>
      <c r="H42" s="172"/>
      <c r="I42" s="172">
        <f t="shared" si="0"/>
        <v>0</v>
      </c>
      <c r="J42" s="188"/>
      <c r="K42" s="187"/>
      <c r="L42" s="188"/>
      <c r="M42" s="187"/>
      <c r="N42" s="189">
        <v>21</v>
      </c>
      <c r="P42" s="183"/>
      <c r="Q42" s="183"/>
      <c r="R42" s="183"/>
    </row>
    <row r="43" spans="1:18" s="177" customFormat="1" ht="17.25" customHeight="1">
      <c r="A43" s="191">
        <v>43556</v>
      </c>
      <c r="B43" s="190"/>
      <c r="C43" s="190"/>
      <c r="D43" s="179"/>
      <c r="E43" s="181" t="s">
        <v>117</v>
      </c>
      <c r="F43" s="170" t="s">
        <v>99</v>
      </c>
      <c r="G43" s="187">
        <v>1</v>
      </c>
      <c r="H43" s="172"/>
      <c r="I43" s="172">
        <f t="shared" si="0"/>
        <v>0</v>
      </c>
      <c r="J43" s="188"/>
      <c r="K43" s="187"/>
      <c r="L43" s="188"/>
      <c r="M43" s="187"/>
      <c r="N43" s="189">
        <v>21</v>
      </c>
      <c r="P43" s="183"/>
      <c r="Q43" s="183"/>
      <c r="R43" s="183"/>
    </row>
    <row r="44" spans="1:18" s="177" customFormat="1" ht="15" customHeight="1">
      <c r="A44" s="191">
        <v>43922</v>
      </c>
      <c r="B44" s="190"/>
      <c r="C44" s="190"/>
      <c r="D44" s="179"/>
      <c r="E44" s="181" t="s">
        <v>118</v>
      </c>
      <c r="F44" s="170" t="s">
        <v>99</v>
      </c>
      <c r="G44" s="187">
        <v>1</v>
      </c>
      <c r="H44" s="172"/>
      <c r="I44" s="172">
        <f t="shared" si="0"/>
        <v>0</v>
      </c>
      <c r="J44" s="188"/>
      <c r="K44" s="187"/>
      <c r="L44" s="188"/>
      <c r="M44" s="187"/>
      <c r="N44" s="189">
        <v>21</v>
      </c>
      <c r="P44" s="183"/>
      <c r="Q44" s="183"/>
      <c r="R44" s="183"/>
    </row>
    <row r="45" spans="1:18" s="177" customFormat="1" ht="36.75" customHeight="1">
      <c r="A45" s="191">
        <v>44287</v>
      </c>
      <c r="B45" s="190"/>
      <c r="C45" s="190"/>
      <c r="D45" s="179"/>
      <c r="E45" s="181" t="s">
        <v>119</v>
      </c>
      <c r="F45" s="170" t="s">
        <v>99</v>
      </c>
      <c r="G45" s="187">
        <v>1</v>
      </c>
      <c r="H45" s="172"/>
      <c r="I45" s="172">
        <f t="shared" si="0"/>
        <v>0</v>
      </c>
      <c r="J45" s="188"/>
      <c r="K45" s="187"/>
      <c r="L45" s="188"/>
      <c r="M45" s="187"/>
      <c r="N45" s="189">
        <v>21</v>
      </c>
      <c r="P45" s="183"/>
      <c r="Q45" s="183"/>
      <c r="R45" s="183"/>
    </row>
    <row r="46" spans="1:18" s="177" customFormat="1" ht="36" customHeight="1">
      <c r="A46" s="191">
        <v>44652</v>
      </c>
      <c r="B46" s="190"/>
      <c r="C46" s="190"/>
      <c r="D46" s="179"/>
      <c r="E46" s="181" t="s">
        <v>152</v>
      </c>
      <c r="F46" s="170" t="s">
        <v>99</v>
      </c>
      <c r="G46" s="187">
        <v>1</v>
      </c>
      <c r="H46" s="172"/>
      <c r="I46" s="172">
        <f t="shared" si="0"/>
        <v>0</v>
      </c>
      <c r="J46" s="188"/>
      <c r="K46" s="187"/>
      <c r="L46" s="188"/>
      <c r="M46" s="187"/>
      <c r="N46" s="189">
        <v>21</v>
      </c>
      <c r="P46" s="183"/>
      <c r="Q46" s="183"/>
      <c r="R46" s="183"/>
    </row>
    <row r="47" spans="1:18" s="177" customFormat="1" ht="25.5" customHeight="1">
      <c r="A47" s="191">
        <v>45017</v>
      </c>
      <c r="B47" s="190"/>
      <c r="C47" s="190"/>
      <c r="D47" s="179"/>
      <c r="E47" s="181" t="s">
        <v>120</v>
      </c>
      <c r="F47" s="170" t="s">
        <v>99</v>
      </c>
      <c r="G47" s="187">
        <v>1</v>
      </c>
      <c r="H47" s="172"/>
      <c r="I47" s="172">
        <f t="shared" si="0"/>
        <v>0</v>
      </c>
      <c r="J47" s="188"/>
      <c r="K47" s="187"/>
      <c r="L47" s="188"/>
      <c r="M47" s="187"/>
      <c r="N47" s="189">
        <v>21</v>
      </c>
      <c r="P47" s="183"/>
      <c r="Q47" s="183"/>
      <c r="R47" s="183"/>
    </row>
    <row r="48" spans="1:18" s="177" customFormat="1" ht="106.5" customHeight="1">
      <c r="A48" s="191">
        <v>45383</v>
      </c>
      <c r="B48" s="190"/>
      <c r="C48" s="190"/>
      <c r="D48" s="179"/>
      <c r="E48" s="181" t="s">
        <v>154</v>
      </c>
      <c r="F48" s="170" t="s">
        <v>99</v>
      </c>
      <c r="G48" s="187">
        <v>1</v>
      </c>
      <c r="H48" s="172"/>
      <c r="I48" s="172">
        <f t="shared" si="0"/>
        <v>0</v>
      </c>
      <c r="J48" s="188"/>
      <c r="K48" s="187"/>
      <c r="L48" s="188"/>
      <c r="M48" s="187"/>
      <c r="N48" s="189">
        <v>21</v>
      </c>
      <c r="P48" s="183"/>
      <c r="Q48" s="183"/>
      <c r="R48" s="183"/>
    </row>
    <row r="49" spans="1:18" s="177" customFormat="1" ht="38.25" customHeight="1">
      <c r="A49" s="191">
        <v>45748</v>
      </c>
      <c r="B49" s="190"/>
      <c r="C49" s="190"/>
      <c r="D49" s="179"/>
      <c r="E49" s="181" t="s">
        <v>121</v>
      </c>
      <c r="F49" s="170" t="s">
        <v>99</v>
      </c>
      <c r="G49" s="187">
        <v>1</v>
      </c>
      <c r="H49" s="172"/>
      <c r="I49" s="172">
        <f t="shared" si="0"/>
        <v>0</v>
      </c>
      <c r="J49" s="188"/>
      <c r="K49" s="187"/>
      <c r="L49" s="188"/>
      <c r="M49" s="187"/>
      <c r="N49" s="189">
        <v>21</v>
      </c>
      <c r="P49" s="183"/>
      <c r="Q49" s="183"/>
      <c r="R49" s="183"/>
    </row>
    <row r="50" spans="1:18" s="177" customFormat="1" ht="36" customHeight="1">
      <c r="A50" s="191">
        <v>46113</v>
      </c>
      <c r="B50" s="190"/>
      <c r="C50" s="190"/>
      <c r="D50" s="179"/>
      <c r="E50" s="181" t="s">
        <v>125</v>
      </c>
      <c r="F50" s="170" t="s">
        <v>99</v>
      </c>
      <c r="G50" s="187">
        <v>1</v>
      </c>
      <c r="H50" s="172"/>
      <c r="I50" s="172">
        <f t="shared" ref="I50:I56" si="1">ROUND(G50*H50,2)</f>
        <v>0</v>
      </c>
      <c r="J50" s="188"/>
      <c r="K50" s="187"/>
      <c r="L50" s="188"/>
      <c r="M50" s="187"/>
      <c r="N50" s="189">
        <v>21</v>
      </c>
      <c r="P50" s="183"/>
      <c r="Q50" s="183"/>
      <c r="R50" s="183"/>
    </row>
    <row r="51" spans="1:18" s="177" customFormat="1" ht="24" customHeight="1">
      <c r="A51" s="191">
        <v>46478</v>
      </c>
      <c r="B51" s="190"/>
      <c r="C51" s="190"/>
      <c r="D51" s="179"/>
      <c r="E51" s="181" t="s">
        <v>95</v>
      </c>
      <c r="F51" s="170" t="s">
        <v>99</v>
      </c>
      <c r="G51" s="187">
        <v>1</v>
      </c>
      <c r="H51" s="172"/>
      <c r="I51" s="172">
        <f t="shared" si="1"/>
        <v>0</v>
      </c>
      <c r="J51" s="188"/>
      <c r="K51" s="187"/>
      <c r="L51" s="188"/>
      <c r="M51" s="187"/>
      <c r="N51" s="189">
        <v>21</v>
      </c>
      <c r="P51" s="183"/>
      <c r="Q51" s="183"/>
      <c r="R51" s="183"/>
    </row>
    <row r="52" spans="1:18" s="177" customFormat="1" ht="13.5" customHeight="1">
      <c r="A52" s="191">
        <v>46844</v>
      </c>
      <c r="B52" s="190"/>
      <c r="C52" s="190"/>
      <c r="D52" s="179"/>
      <c r="E52" s="181" t="s">
        <v>96</v>
      </c>
      <c r="F52" s="170" t="s">
        <v>99</v>
      </c>
      <c r="G52" s="187">
        <v>1</v>
      </c>
      <c r="H52" s="172"/>
      <c r="I52" s="172">
        <f t="shared" si="1"/>
        <v>0</v>
      </c>
      <c r="J52" s="188"/>
      <c r="K52" s="187"/>
      <c r="L52" s="188"/>
      <c r="M52" s="187"/>
      <c r="N52" s="189"/>
      <c r="P52" s="183"/>
      <c r="Q52" s="183"/>
      <c r="R52" s="183"/>
    </row>
    <row r="53" spans="1:18" s="177" customFormat="1" ht="17.25" customHeight="1">
      <c r="A53" s="191">
        <v>47209</v>
      </c>
      <c r="B53" s="190"/>
      <c r="C53" s="190"/>
      <c r="D53" s="179"/>
      <c r="E53" s="181" t="s">
        <v>132</v>
      </c>
      <c r="F53" s="170" t="s">
        <v>99</v>
      </c>
      <c r="G53" s="187">
        <v>1</v>
      </c>
      <c r="H53" s="172"/>
      <c r="I53" s="172">
        <f t="shared" si="1"/>
        <v>0</v>
      </c>
      <c r="J53" s="188"/>
      <c r="K53" s="187"/>
      <c r="L53" s="188"/>
      <c r="M53" s="187"/>
      <c r="N53" s="189">
        <v>21</v>
      </c>
      <c r="P53" s="183"/>
      <c r="Q53" s="183"/>
      <c r="R53" s="183"/>
    </row>
    <row r="54" spans="1:18" s="177" customFormat="1" ht="14.25" customHeight="1">
      <c r="A54" s="191">
        <v>11049</v>
      </c>
      <c r="B54" s="190"/>
      <c r="C54" s="190"/>
      <c r="D54" s="179"/>
      <c r="E54" s="181" t="s">
        <v>122</v>
      </c>
      <c r="F54" s="170" t="s">
        <v>99</v>
      </c>
      <c r="G54" s="187">
        <v>1</v>
      </c>
      <c r="H54" s="172"/>
      <c r="I54" s="172">
        <f t="shared" si="1"/>
        <v>0</v>
      </c>
      <c r="J54" s="188"/>
      <c r="K54" s="187"/>
      <c r="L54" s="188"/>
      <c r="M54" s="187"/>
      <c r="N54" s="189">
        <v>21</v>
      </c>
      <c r="P54" s="183"/>
      <c r="Q54" s="183"/>
      <c r="R54" s="183"/>
    </row>
    <row r="55" spans="1:18" s="177" customFormat="1" ht="30" customHeight="1">
      <c r="A55" s="191">
        <v>11414</v>
      </c>
      <c r="B55" s="190"/>
      <c r="C55" s="190"/>
      <c r="D55" s="179"/>
      <c r="E55" s="181" t="s">
        <v>123</v>
      </c>
      <c r="F55" s="170" t="s">
        <v>99</v>
      </c>
      <c r="G55" s="187">
        <v>1</v>
      </c>
      <c r="H55" s="172"/>
      <c r="I55" s="172">
        <f t="shared" si="1"/>
        <v>0</v>
      </c>
      <c r="J55" s="188"/>
      <c r="K55" s="187"/>
      <c r="L55" s="188"/>
      <c r="M55" s="187"/>
      <c r="N55" s="189">
        <v>21</v>
      </c>
      <c r="P55" s="183"/>
      <c r="Q55" s="183"/>
      <c r="R55" s="183"/>
    </row>
    <row r="56" spans="1:18" s="177" customFormat="1" ht="26.25" customHeight="1">
      <c r="A56" s="191">
        <v>11780</v>
      </c>
      <c r="B56" s="179"/>
      <c r="C56" s="179"/>
      <c r="D56" s="180"/>
      <c r="E56" s="181" t="s">
        <v>124</v>
      </c>
      <c r="F56" s="170" t="s">
        <v>99</v>
      </c>
      <c r="G56" s="187">
        <v>1</v>
      </c>
      <c r="H56" s="172"/>
      <c r="I56" s="172">
        <f t="shared" si="1"/>
        <v>0</v>
      </c>
      <c r="J56" s="179"/>
      <c r="K56" s="179"/>
      <c r="L56" s="179"/>
      <c r="M56" s="179"/>
      <c r="N56" s="189">
        <v>21</v>
      </c>
      <c r="P56" s="183"/>
      <c r="Q56" s="183"/>
      <c r="R56" s="183"/>
    </row>
    <row r="57" spans="1:18" s="193" customFormat="1" ht="12.75" customHeight="1">
      <c r="A57" s="192"/>
      <c r="E57" s="194" t="s">
        <v>67</v>
      </c>
      <c r="I57" s="195">
        <f>SUM(I14:I56)</f>
        <v>0</v>
      </c>
      <c r="K57" s="196" t="e">
        <f>#REF!+#REF!+#REF!</f>
        <v>#REF!</v>
      </c>
      <c r="M57" s="196" t="e">
        <f>#REF!+#REF!+#REF!</f>
        <v>#REF!</v>
      </c>
    </row>
    <row r="58" spans="1:18" ht="11.25" customHeight="1">
      <c r="A58" s="197"/>
    </row>
    <row r="59" spans="1:18" ht="11.25" customHeight="1">
      <c r="A59" s="197"/>
    </row>
    <row r="60" spans="1:18" ht="11.25" customHeight="1">
      <c r="A60" s="197"/>
    </row>
    <row r="61" spans="1:18" ht="11.25" customHeight="1">
      <c r="A61" s="197"/>
    </row>
    <row r="63" spans="1:18" ht="24.75" customHeight="1">
      <c r="E63" s="181"/>
    </row>
    <row r="64" spans="1:18" ht="30.75" customHeight="1">
      <c r="E64" s="198"/>
    </row>
    <row r="65" ht="32.25" customHeight="1"/>
    <row r="66" ht="36.75" customHeight="1"/>
  </sheetData>
  <printOptions horizontalCentered="1"/>
  <pageMargins left="0.39370078740157483" right="0.39370078740157483" top="0.59055118110236227" bottom="0.59055118110236227" header="0" footer="0.19685039370078741"/>
  <pageSetup paperSize="9" fitToHeight="999" orientation="landscape" r:id="rId1"/>
  <headerFooter alignWithMargins="0">
    <oddFooter>&amp;C&amp;8Stránka &amp;P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pane ySplit="13" topLeftCell="A14" activePane="bottomLeft" state="frozenSplit"/>
      <selection pane="bottomLeft"/>
    </sheetView>
  </sheetViews>
  <sheetFormatPr defaultRowHeight="12.75" customHeight="1"/>
  <cols>
    <col min="1" max="1" width="8.42578125" style="114" customWidth="1"/>
    <col min="2" max="2" width="68.5703125" style="114" customWidth="1"/>
    <col min="3" max="3" width="16.28515625" style="114" customWidth="1"/>
    <col min="4" max="4" width="13.7109375" style="114" hidden="1" customWidth="1"/>
    <col min="5" max="5" width="2" style="114" hidden="1" customWidth="1"/>
    <col min="6" max="6" width="5.28515625" style="114" customWidth="1"/>
    <col min="7" max="7" width="18.5703125" style="114" customWidth="1"/>
    <col min="8" max="16384" width="9.140625" style="114"/>
  </cols>
  <sheetData>
    <row r="1" spans="1:5" ht="18" customHeight="1">
      <c r="A1" s="113" t="s">
        <v>97</v>
      </c>
      <c r="B1" s="124"/>
      <c r="C1" s="124"/>
      <c r="D1" s="124"/>
      <c r="E1" s="124"/>
    </row>
    <row r="2" spans="1:5" ht="12" customHeight="1">
      <c r="A2" s="115" t="s">
        <v>55</v>
      </c>
      <c r="B2" s="116" t="str">
        <f>'Krycí list'!E5</f>
        <v>ZATEPLENÍ JIŽNÍ BUDOVY FAF UK - ETAPA I.</v>
      </c>
      <c r="C2" s="125"/>
      <c r="D2" s="125"/>
      <c r="E2" s="125"/>
    </row>
    <row r="3" spans="1:5" ht="12" customHeight="1">
      <c r="A3" s="115" t="s">
        <v>56</v>
      </c>
      <c r="B3" s="116" t="str">
        <f>'Krycí list'!E7</f>
        <v>SOUHRN STAVBY</v>
      </c>
      <c r="C3" s="126"/>
      <c r="D3" s="116"/>
      <c r="E3" s="127"/>
    </row>
    <row r="4" spans="1:5" ht="12" customHeight="1">
      <c r="A4" s="115" t="s">
        <v>57</v>
      </c>
      <c r="B4" s="116"/>
      <c r="C4" s="126"/>
      <c r="D4" s="116"/>
      <c r="E4" s="127"/>
    </row>
    <row r="5" spans="1:5" ht="12" customHeight="1">
      <c r="A5" s="116" t="s">
        <v>58</v>
      </c>
      <c r="B5" s="116"/>
      <c r="C5" s="126"/>
      <c r="D5" s="116"/>
      <c r="E5" s="127"/>
    </row>
    <row r="6" spans="1:5" ht="6" customHeight="1">
      <c r="A6" s="116"/>
      <c r="B6" s="116"/>
      <c r="C6" s="126"/>
      <c r="D6" s="116"/>
      <c r="E6" s="127"/>
    </row>
    <row r="7" spans="1:5" ht="12" customHeight="1">
      <c r="A7" s="116" t="s">
        <v>59</v>
      </c>
      <c r="B7" s="116" t="str">
        <f>'Krycí list'!E26</f>
        <v>UK V PRAZE - FAF UK V HRADCI KRÁLOVÉ</v>
      </c>
      <c r="C7" s="126"/>
      <c r="D7" s="116"/>
      <c r="E7" s="127"/>
    </row>
    <row r="8" spans="1:5" ht="12" customHeight="1">
      <c r="A8" s="116" t="s">
        <v>60</v>
      </c>
      <c r="B8" s="116" t="str">
        <f>'Krycí list'!E28</f>
        <v>Dle výběrového řízení</v>
      </c>
      <c r="C8" s="126"/>
      <c r="D8" s="116"/>
      <c r="E8" s="127"/>
    </row>
    <row r="9" spans="1:5" ht="12" customHeight="1">
      <c r="A9" s="116" t="s">
        <v>61</v>
      </c>
      <c r="B9" s="117" t="str">
        <f>'Krycí list'!O31</f>
        <v>27.2.2015</v>
      </c>
      <c r="C9" s="126"/>
      <c r="D9" s="116"/>
      <c r="E9" s="127"/>
    </row>
    <row r="10" spans="1:5" ht="6" customHeight="1">
      <c r="A10" s="124"/>
      <c r="B10" s="124"/>
      <c r="C10" s="124"/>
      <c r="D10" s="124"/>
      <c r="E10" s="124"/>
    </row>
    <row r="11" spans="1:5" ht="12" customHeight="1">
      <c r="A11" s="118" t="s">
        <v>62</v>
      </c>
      <c r="B11" s="119" t="s">
        <v>63</v>
      </c>
      <c r="C11" s="120" t="s">
        <v>64</v>
      </c>
      <c r="D11" s="128" t="s">
        <v>65</v>
      </c>
      <c r="E11" s="120" t="s">
        <v>66</v>
      </c>
    </row>
    <row r="12" spans="1:5" ht="12" customHeight="1">
      <c r="A12" s="121">
        <v>1</v>
      </c>
      <c r="B12" s="122">
        <v>2</v>
      </c>
      <c r="C12" s="123">
        <v>3</v>
      </c>
      <c r="D12" s="129">
        <v>4</v>
      </c>
      <c r="E12" s="123">
        <v>5</v>
      </c>
    </row>
    <row r="13" spans="1:5" ht="3.75" customHeight="1">
      <c r="A13" s="130"/>
      <c r="B13" s="131"/>
      <c r="C13" s="131"/>
      <c r="D13" s="131"/>
      <c r="E13" s="132"/>
    </row>
    <row r="14" spans="1:5" ht="12.75" customHeight="1">
      <c r="A14" s="202" t="s">
        <v>133</v>
      </c>
      <c r="B14" s="202" t="s">
        <v>134</v>
      </c>
      <c r="C14" s="203">
        <f>C15</f>
        <v>0</v>
      </c>
      <c r="D14" s="201"/>
      <c r="E14" s="201"/>
    </row>
    <row r="15" spans="1:5" ht="12.75" customHeight="1">
      <c r="A15" s="204"/>
      <c r="B15" s="205"/>
      <c r="C15" s="206">
        <f>C16+C18</f>
        <v>0</v>
      </c>
      <c r="D15" s="201"/>
      <c r="E15" s="201"/>
    </row>
    <row r="16" spans="1:5" ht="12.75" customHeight="1">
      <c r="A16" s="204">
        <v>1</v>
      </c>
      <c r="B16" s="207" t="s">
        <v>139</v>
      </c>
      <c r="C16" s="208"/>
      <c r="D16" s="201"/>
      <c r="E16" s="201"/>
    </row>
    <row r="17" spans="1:7" ht="12.75" customHeight="1">
      <c r="A17" s="204">
        <v>2</v>
      </c>
      <c r="B17" s="207" t="s">
        <v>140</v>
      </c>
      <c r="C17" s="208" t="s">
        <v>142</v>
      </c>
      <c r="D17" s="201"/>
      <c r="E17" s="201"/>
    </row>
    <row r="18" spans="1:7" ht="12.75" customHeight="1">
      <c r="A18" s="204">
        <v>3</v>
      </c>
      <c r="B18" s="207" t="s">
        <v>141</v>
      </c>
      <c r="C18" s="208">
        <f>SUM(C19:C19)</f>
        <v>0</v>
      </c>
      <c r="D18" s="201"/>
      <c r="E18" s="201"/>
    </row>
    <row r="19" spans="1:7" ht="12.75" customHeight="1">
      <c r="A19" s="204">
        <v>4</v>
      </c>
      <c r="B19" s="207" t="s">
        <v>150</v>
      </c>
      <c r="C19" s="208"/>
      <c r="D19" s="201"/>
      <c r="E19" s="201"/>
    </row>
    <row r="20" spans="1:7" s="135" customFormat="1" ht="12.75" customHeight="1">
      <c r="A20" s="133" t="s">
        <v>135</v>
      </c>
      <c r="B20" s="133" t="s">
        <v>136</v>
      </c>
      <c r="C20" s="134">
        <f>SUM(C21:C21)</f>
        <v>0</v>
      </c>
      <c r="D20" s="136"/>
      <c r="E20" s="136"/>
      <c r="F20" s="199"/>
    </row>
    <row r="21" spans="1:7" s="135" customFormat="1" ht="12.75" customHeight="1">
      <c r="A21" s="144">
        <v>1</v>
      </c>
      <c r="B21" s="145" t="s">
        <v>137</v>
      </c>
      <c r="C21" s="147">
        <f>'ostatní a vedlejší náklady'!I57</f>
        <v>0</v>
      </c>
      <c r="D21" s="136"/>
      <c r="E21" s="136"/>
      <c r="F21" s="199"/>
    </row>
    <row r="22" spans="1:7" s="135" customFormat="1" ht="12.75" customHeight="1">
      <c r="A22" s="144"/>
      <c r="B22" s="145"/>
      <c r="C22" s="147"/>
      <c r="D22" s="136"/>
      <c r="E22" s="136"/>
      <c r="F22" s="199"/>
    </row>
    <row r="23" spans="1:7" ht="12.75" customHeight="1">
      <c r="A23" s="137"/>
      <c r="B23" s="146" t="s">
        <v>138</v>
      </c>
      <c r="C23" s="140">
        <f>C14+C20</f>
        <v>0</v>
      </c>
      <c r="F23" s="140"/>
      <c r="G23" s="200"/>
    </row>
    <row r="24" spans="1:7" ht="12.75" customHeight="1">
      <c r="A24" s="137"/>
      <c r="B24" s="138"/>
      <c r="C24" s="139"/>
    </row>
    <row r="25" spans="1:7" ht="12.75" customHeight="1">
      <c r="A25" s="137"/>
      <c r="B25" s="138"/>
      <c r="C25" s="139"/>
      <c r="G25" s="141"/>
    </row>
    <row r="26" spans="1:7" ht="12.75" customHeight="1">
      <c r="A26" s="137"/>
      <c r="B26" s="138"/>
      <c r="C26" s="139"/>
    </row>
    <row r="27" spans="1:7" ht="12.75" customHeight="1">
      <c r="A27" s="137"/>
      <c r="B27" s="138"/>
      <c r="C27" s="139"/>
    </row>
    <row r="28" spans="1:7" ht="12.75" customHeight="1">
      <c r="A28" s="137"/>
      <c r="B28" s="138"/>
      <c r="C28" s="139"/>
    </row>
    <row r="29" spans="1:7" ht="12.75" customHeight="1">
      <c r="A29" s="137"/>
      <c r="C29" s="141"/>
    </row>
  </sheetData>
  <printOptions horizontalCentered="1"/>
  <pageMargins left="0.11811023622047245" right="0.11811023622047245" top="0.78740157480314965" bottom="0.78740157480314965" header="0" footer="0"/>
  <pageSetup paperSize="9" scale="110" fitToHeight="999" orientation="portrait" r:id="rId1"/>
  <headerFooter alignWithMargins="0">
    <oddFooter>&amp;C&amp;8Stránka &amp;P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2.75" customHeight="1"/>
  <cols>
    <col min="1" max="16384" width="9" style="1"/>
  </cols>
  <sheetData/>
  <pageMargins left="0.69999998807907104" right="0.69999998807907104" top="0.75" bottom="0.75"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Krycí list</vt:lpstr>
      <vt:lpstr>ostatní a vedlejší náklady</vt:lpstr>
      <vt:lpstr>Rekapitulace</vt:lpstr>
      <vt:lpstr>#Figury</vt:lpstr>
      <vt:lpstr>'ostatní a vedlejší náklady'!Názvy_tisku</vt:lpstr>
      <vt:lpstr>Rekapitulace!Názvy_tisku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Baše</dc:creator>
  <cp:lastModifiedBy>Petr Baše</cp:lastModifiedBy>
  <cp:lastPrinted>2015-02-27T20:59:55Z</cp:lastPrinted>
  <dcterms:created xsi:type="dcterms:W3CDTF">2015-03-04T13:40:51Z</dcterms:created>
  <dcterms:modified xsi:type="dcterms:W3CDTF">2015-03-04T13:42:49Z</dcterms:modified>
</cp:coreProperties>
</file>