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af.cuni.cz\data\Users\basep\REVIFAF\ZATEPLENÍ JB FAF UK\+ZADÁVACÍ ŘÍZENÍ - ETAPA 1\Zadávací dokumentace na profil-ETAPA 1\priloha c5-VV v MS excel\"/>
    </mc:Choice>
  </mc:AlternateContent>
  <bookViews>
    <workbookView xWindow="0" yWindow="0" windowWidth="28800" windowHeight="12045"/>
  </bookViews>
  <sheets>
    <sheet name="Rekapitulace" sheetId="3" r:id="rId1"/>
    <sheet name="Rozpočet" sheetId="2" r:id="rId2"/>
    <sheet name="Parametry" sheetId="1" r:id="rId3"/>
  </sheets>
  <calcPr calcId="152511"/>
</workbook>
</file>

<file path=xl/calcChain.xml><?xml version="1.0" encoding="utf-8"?>
<calcChain xmlns="http://schemas.openxmlformats.org/spreadsheetml/2006/main">
  <c r="F64" i="2" l="1"/>
  <c r="F66" i="2"/>
  <c r="F68" i="2"/>
  <c r="F70" i="2"/>
  <c r="F72" i="2"/>
  <c r="F74" i="2"/>
  <c r="H64" i="2"/>
  <c r="H66" i="2"/>
  <c r="H68" i="2"/>
  <c r="H70" i="2"/>
  <c r="H72" i="2"/>
  <c r="H74" i="2"/>
  <c r="H62" i="2"/>
  <c r="F62" i="2"/>
  <c r="H23" i="2"/>
  <c r="H24" i="2"/>
  <c r="H26" i="2"/>
  <c r="H27" i="2"/>
  <c r="H29" i="2"/>
  <c r="H31" i="2"/>
  <c r="H34" i="2"/>
  <c r="H36" i="2"/>
  <c r="H37" i="2"/>
  <c r="H38" i="2"/>
  <c r="H40" i="2"/>
  <c r="H42" i="2"/>
  <c r="H43" i="2"/>
  <c r="H45" i="2"/>
  <c r="H46" i="2"/>
  <c r="H47" i="2"/>
  <c r="H48" i="2"/>
  <c r="H49" i="2"/>
  <c r="H50" i="2"/>
  <c r="H51" i="2"/>
  <c r="H52" i="2"/>
  <c r="H55" i="2"/>
  <c r="H56" i="2"/>
  <c r="F23" i="2"/>
  <c r="F24" i="2"/>
  <c r="F26" i="2"/>
  <c r="F27" i="2"/>
  <c r="F29" i="2"/>
  <c r="F31" i="2"/>
  <c r="F34" i="2"/>
  <c r="F36" i="2"/>
  <c r="F37" i="2"/>
  <c r="F38" i="2"/>
  <c r="F40" i="2"/>
  <c r="F42" i="2"/>
  <c r="F43" i="2"/>
  <c r="F45" i="2"/>
  <c r="F46" i="2"/>
  <c r="F47" i="2"/>
  <c r="F48" i="2"/>
  <c r="F49" i="2"/>
  <c r="F50" i="2"/>
  <c r="F51" i="2"/>
  <c r="F52" i="2"/>
  <c r="F55" i="2"/>
  <c r="F56" i="2"/>
  <c r="F17" i="2"/>
  <c r="F18" i="2" s="1"/>
  <c r="B3" i="3" s="1"/>
  <c r="B4" i="3" s="1"/>
  <c r="H6" i="2"/>
  <c r="H8" i="2"/>
  <c r="H10" i="2"/>
  <c r="H12" i="2"/>
  <c r="H14" i="2"/>
  <c r="H4" i="2"/>
  <c r="F6" i="2"/>
  <c r="F8" i="2"/>
  <c r="F10" i="2"/>
  <c r="F12" i="2"/>
  <c r="F14" i="2"/>
  <c r="F4" i="2"/>
  <c r="H59" i="2" l="1"/>
  <c r="C6" i="3" s="1"/>
  <c r="F58" i="2"/>
  <c r="F59" i="2" s="1"/>
  <c r="C5" i="3" s="1"/>
  <c r="H76" i="2"/>
  <c r="H15" i="2"/>
  <c r="F15" i="2"/>
  <c r="F76" i="2"/>
  <c r="C10" i="3" s="1"/>
  <c r="C11" i="3" s="1"/>
  <c r="C4" i="3"/>
  <c r="B7" i="3"/>
  <c r="C7" i="3" l="1"/>
  <c r="C8" i="3" s="1"/>
  <c r="B12" i="3"/>
  <c r="C12" i="3" l="1"/>
  <c r="C16" i="3" s="1"/>
</calcChain>
</file>

<file path=xl/sharedStrings.xml><?xml version="1.0" encoding="utf-8"?>
<sst xmlns="http://schemas.openxmlformats.org/spreadsheetml/2006/main" count="208" uniqueCount="123">
  <si>
    <t>Název</t>
  </si>
  <si>
    <t>Hodnota</t>
  </si>
  <si>
    <t>Nadpis rekapitulace</t>
  </si>
  <si>
    <t>Výkaz výměr</t>
  </si>
  <si>
    <t>Akce</t>
  </si>
  <si>
    <t>Projekt</t>
  </si>
  <si>
    <t xml:space="preserve">Elektroinstalace silnoproud
</t>
  </si>
  <si>
    <t>Investor</t>
  </si>
  <si>
    <t>Z. č.</t>
  </si>
  <si>
    <t>KA1412</t>
  </si>
  <si>
    <t>A. č.</t>
  </si>
  <si>
    <t>Smlouva</t>
  </si>
  <si>
    <t/>
  </si>
  <si>
    <t>Vypracoval</t>
  </si>
  <si>
    <t>Lubomír Dvořáček</t>
  </si>
  <si>
    <t>Kontroloval</t>
  </si>
  <si>
    <t>Datum</t>
  </si>
  <si>
    <t>Zpracovatel</t>
  </si>
  <si>
    <t>CÚ</t>
  </si>
  <si>
    <t>12/2014</t>
  </si>
  <si>
    <t>Poznámka</t>
  </si>
  <si>
    <t>Uvedené ceny jsou v Kč a nezahrnují DPH, pokud to není uvedeno.</t>
  </si>
  <si>
    <t>Pozice</t>
  </si>
  <si>
    <t>Mj</t>
  </si>
  <si>
    <t>Počet</t>
  </si>
  <si>
    <t>Materiál</t>
  </si>
  <si>
    <t>Materiál celkem</t>
  </si>
  <si>
    <t>Montáž</t>
  </si>
  <si>
    <t>Montáž celkem</t>
  </si>
  <si>
    <t>ŘADOVÉ SVORNICE RSA 1,5 A</t>
  </si>
  <si>
    <t>RSA1,5A Řadová svornice</t>
  </si>
  <si>
    <t>ks</t>
  </si>
  <si>
    <t>HAGER STYKAČE SE SNÍŽENOU HLUČNOSTÍ</t>
  </si>
  <si>
    <t>ESC340S Stykač se sníž. hlučností  40A, 3S, 230V~50/60Hz</t>
  </si>
  <si>
    <t>HAGER SOUMRAKOVÉ SPÍNAČE</t>
  </si>
  <si>
    <t>EE100 Soumrak.spínač s nástěnným čidlem</t>
  </si>
  <si>
    <t>Vypínače</t>
  </si>
  <si>
    <t>I 1P 20A  Vypínač 250V I 1P 20A</t>
  </si>
  <si>
    <t>Přístroje pro časové programování obvodů</t>
  </si>
  <si>
    <t>IHP 16A Prog. spín. hod. 7dní rezerva 1kan. IHP 16A</t>
  </si>
  <si>
    <t>Jističe</t>
  </si>
  <si>
    <t>C60N 3P 10A B Jistič C60N 3P 10A B</t>
  </si>
  <si>
    <t>Doplnění rozvaděče RMO 9  a R-JIH-3- celkem</t>
  </si>
  <si>
    <t>Dodávky - rekapitulace</t>
  </si>
  <si>
    <t>Doplnění rozvaděče RMO 9</t>
  </si>
  <si>
    <t>Dodávky - rekapitulace - celkem</t>
  </si>
  <si>
    <t>Elektromontáže</t>
  </si>
  <si>
    <t>KABEL SE ZVÝŠ.ODOLNOSTÍ PROTI</t>
  </si>
  <si>
    <t>ŠÍŘENÍ PLAMENE-NESTÍNĚNÝ</t>
  </si>
  <si>
    <t>m</t>
  </si>
  <si>
    <t>7116 B ROZVODKA KRABICOVÁ  - VÍČKO, OCHR. SV.</t>
  </si>
  <si>
    <t>VODIČ JEDNOŽILOVÝ, IZOLACE PVC</t>
  </si>
  <si>
    <t>CYY 6 , pevně</t>
  </si>
  <si>
    <t>Pásové LED svítidlo dle výběru architekta, délka soustav 16m</t>
  </si>
  <si>
    <t>SVORKA HROMOSVODNÍ,UZEMŇOVACÍ</t>
  </si>
  <si>
    <t>SK křížová</t>
  </si>
  <si>
    <t>PODPĚRA VEDENÍ</t>
  </si>
  <si>
    <t>PV21d na ploché střechy, plast s betonovou kostkou</t>
  </si>
  <si>
    <t>NEREZOVÉ PROVEDENÍ</t>
  </si>
  <si>
    <t xml:space="preserve"> DRÁT</t>
  </si>
  <si>
    <t>Drát 8 AlMgSi T/2 drát o 8mm AlMgSi T/2 (0,135kg/m) polotvrdý</t>
  </si>
  <si>
    <t>Jímací tyč</t>
  </si>
  <si>
    <t>JP30  3 m, rovný, včetně kotvicího materiálu</t>
  </si>
  <si>
    <t>JP20  2 m, rovný, včetně kotvicího materiálu</t>
  </si>
  <si>
    <t>549 001 Skříň pro zkušební svorky litina se zkušební sv.</t>
  </si>
  <si>
    <t>OCELOVÝ PÁSEK POZINKOVANÝ</t>
  </si>
  <si>
    <t>Páska 30x4 páska 30x4 (0,95 kg/m), pevně</t>
  </si>
  <si>
    <t>SKv N V4A křížová nerez V4A, velká</t>
  </si>
  <si>
    <t>příchytka 6708 včetně kotvy</t>
  </si>
  <si>
    <t>HODINOVE ZUCTOVACI SAZBY</t>
  </si>
  <si>
    <t xml:space="preserve"> Demontaz stavajiciho zarizeni hromosvodu</t>
  </si>
  <si>
    <t>hod</t>
  </si>
  <si>
    <t xml:space="preserve"> Uprava stavajiciho rozvadece</t>
  </si>
  <si>
    <t xml:space="preserve"> Vyhledani pripojovaciho mista</t>
  </si>
  <si>
    <t xml:space="preserve"> Napojeni na stavajici zarizeni</t>
  </si>
  <si>
    <t xml:space="preserve"> Zkusebni provoz</t>
  </si>
  <si>
    <t xml:space="preserve"> Zabezpeceni pracoviste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</si>
  <si>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</si>
  <si>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</si>
  <si>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</si>
  <si>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</si>
  <si>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</si>
  <si>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</si>
  <si>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</si>
  <si>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</si>
  <si>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</si>
  <si>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VYTÝČENÍ TRATI</t>
  </si>
  <si>
    <t xml:space="preserve"> Kabelové vedení v zastaveném prostoru</t>
  </si>
  <si>
    <t>km</t>
  </si>
  <si>
    <t>BOURANÍ ŽIVIČNÝCH POVRCHŮ</t>
  </si>
  <si>
    <t xml:space="preserve"> Síla vrstvy 3-5cm</t>
  </si>
  <si>
    <t>m2</t>
  </si>
  <si>
    <t>ŘEZÁNÍ SPÁRY</t>
  </si>
  <si>
    <t xml:space="preserve"> V asfaltu nebo betonu</t>
  </si>
  <si>
    <t>HLOUBENÍ KABELOVÉ RÝHY</t>
  </si>
  <si>
    <t xml:space="preserve"> Zemina třídy 4, šíře 350mm,hloubka 1200mm</t>
  </si>
  <si>
    <t>ZÁHOZ KABELOVÉ RÝHY</t>
  </si>
  <si>
    <t>ÚPRAVA POVRCHU</t>
  </si>
  <si>
    <t xml:space="preserve"> Provizorní úprava terénu v zemina třídy 4</t>
  </si>
  <si>
    <t>JEDNOVRSTVOVÁ VOZOVKA Z BETONU</t>
  </si>
  <si>
    <t xml:space="preserve"> Vrstva betonu 15cm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</si>
  <si>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</si>
  <si>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</si>
  <si>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</si>
  <si>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</si>
  <si>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</si>
  <si>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</si>
  <si>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</si>
  <si>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</si>
  <si>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</si>
  <si>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</si>
  <si>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</si>
  <si>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</si>
  <si>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</si>
  <si>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</si>
  <si>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</si>
  <si>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</si>
  <si>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</si>
  <si>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Doplnění rozvaděče R-JIH-3</t>
  </si>
  <si>
    <t>1-CXKE-R-J 3x1.5 , pevně</t>
  </si>
  <si>
    <t>Univerzita Karlova v Praze, Farmaceutická fakulta UK, Akademika Heyrovského 1203 500 05 Hradec Králové</t>
  </si>
  <si>
    <t xml:space="preserve">Zateplení jižní budovy FaF UK - ETAPA I
</t>
  </si>
  <si>
    <t>04. 03. 2015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</si>
</sst>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b/>
      <sz val="9"/>
      <color rgb="FF000000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sz val="11"/>
      <color rgb="FF00000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0" fillId="0" borderId="0" xfId="0" applyNumberFormat="1"/>
    <xf numFmtId="4" fontId="0" fillId="0" borderId="0" xfId="0" applyNumberFormat="1"/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4" fontId="3" fillId="0" borderId="1" xfId="0" applyNumberFormat="1" applyFont="1" applyFill="1" applyBorder="1" applyAlignment="1">
      <alignment horizontal="right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0" fontId="0" fillId="0" borderId="0" xfId="0" applyFill="1"/>
    <xf numFmtId="49" fontId="0" fillId="0" borderId="0" xfId="0" applyNumberFormat="1" applyFill="1"/>
    <xf numFmtId="4" fontId="0" fillId="0" borderId="0" xfId="0" applyNumberFormat="1" applyFill="1"/>
    <xf numFmtId="49" fontId="1" fillId="0" borderId="2" xfId="0" applyNumberFormat="1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C16" sqref="C16"/>
    </sheetView>
  </sheetViews>
  <sheetFormatPr defaultRowHeight="15" x14ac:dyDescent="0.25"/>
  <cols>
    <col min="1" max="1" width="36.140625" style="1" bestFit="1" customWidth="1"/>
    <col min="2" max="2" width="8.85546875" style="2" bestFit="1" customWidth="1"/>
    <col min="3" max="3" width="14.140625" style="2" bestFit="1" customWidth="1"/>
  </cols>
  <sheetData>
    <row r="1" spans="1:3" x14ac:dyDescent="0.25">
      <c r="A1" s="3" t="s">
        <v>0</v>
      </c>
      <c r="B1" s="4" t="s">
        <v>102</v>
      </c>
      <c r="C1" s="4" t="s">
        <v>103</v>
      </c>
    </row>
    <row r="2" spans="1:3" x14ac:dyDescent="0.25">
      <c r="A2" s="5" t="s">
        <v>104</v>
      </c>
      <c r="B2" s="6"/>
      <c r="C2" s="6"/>
    </row>
    <row r="3" spans="1:3" x14ac:dyDescent="0.25">
      <c r="A3" s="3" t="s">
        <v>105</v>
      </c>
      <c r="B3" s="7">
        <f>Rozpočet!F18</f>
        <v>0</v>
      </c>
      <c r="C3" s="7"/>
    </row>
    <row r="4" spans="1:3" x14ac:dyDescent="0.25">
      <c r="A4" s="3" t="s">
        <v>106</v>
      </c>
      <c r="B4" s="7">
        <f>B3*0.036</f>
        <v>0</v>
      </c>
      <c r="C4" s="7">
        <f>B3*0.01</f>
        <v>0</v>
      </c>
    </row>
    <row r="5" spans="1:3" x14ac:dyDescent="0.25">
      <c r="A5" s="3" t="s">
        <v>107</v>
      </c>
      <c r="B5" s="7"/>
      <c r="C5" s="7">
        <f>Rozpočet!F59</f>
        <v>0</v>
      </c>
    </row>
    <row r="6" spans="1:3" x14ac:dyDescent="0.25">
      <c r="A6" s="3" t="s">
        <v>108</v>
      </c>
      <c r="B6" s="7"/>
      <c r="C6" s="7">
        <f>Rozpočet!H59</f>
        <v>0</v>
      </c>
    </row>
    <row r="7" spans="1:3" x14ac:dyDescent="0.25">
      <c r="A7" s="8" t="s">
        <v>109</v>
      </c>
      <c r="B7" s="9">
        <f>B3+B4</f>
        <v>0</v>
      </c>
      <c r="C7" s="9">
        <f>C4+C5+C6</f>
        <v>0</v>
      </c>
    </row>
    <row r="8" spans="1:3" x14ac:dyDescent="0.25">
      <c r="A8" s="3" t="s">
        <v>110</v>
      </c>
      <c r="B8" s="7"/>
      <c r="C8" s="7">
        <f>(B7+C7)*0.06</f>
        <v>0</v>
      </c>
    </row>
    <row r="9" spans="1:3" x14ac:dyDescent="0.25">
      <c r="A9" s="3" t="s">
        <v>111</v>
      </c>
      <c r="B9" s="7"/>
      <c r="C9" s="7">
        <v>0</v>
      </c>
    </row>
    <row r="10" spans="1:3" x14ac:dyDescent="0.25">
      <c r="A10" s="3" t="s">
        <v>85</v>
      </c>
      <c r="B10" s="7"/>
      <c r="C10" s="7">
        <f>Rozpočet!F76</f>
        <v>0</v>
      </c>
    </row>
    <row r="11" spans="1:3" x14ac:dyDescent="0.25">
      <c r="A11" s="3" t="s">
        <v>112</v>
      </c>
      <c r="B11" s="7"/>
      <c r="C11" s="7">
        <f>(C9+C10)*0.01</f>
        <v>0</v>
      </c>
    </row>
    <row r="12" spans="1:3" x14ac:dyDescent="0.25">
      <c r="A12" s="8" t="s">
        <v>113</v>
      </c>
      <c r="B12" s="9">
        <f>SUM(B7:B11)</f>
        <v>0</v>
      </c>
      <c r="C12" s="9">
        <f>SUM(C7:C11)</f>
        <v>0</v>
      </c>
    </row>
    <row r="13" spans="1:3" x14ac:dyDescent="0.25">
      <c r="A13" s="3" t="s">
        <v>114</v>
      </c>
      <c r="B13" s="7"/>
      <c r="C13" s="7"/>
    </row>
    <row r="14" spans="1:3" x14ac:dyDescent="0.25">
      <c r="A14" s="3" t="s">
        <v>115</v>
      </c>
      <c r="B14" s="7"/>
      <c r="C14" s="7">
        <v>0</v>
      </c>
    </row>
    <row r="15" spans="1:3" x14ac:dyDescent="0.25">
      <c r="A15" s="3" t="s">
        <v>116</v>
      </c>
      <c r="B15" s="7"/>
      <c r="C15" s="7">
        <v>0</v>
      </c>
    </row>
    <row r="16" spans="1:3" x14ac:dyDescent="0.25">
      <c r="A16" s="5" t="s">
        <v>117</v>
      </c>
      <c r="B16" s="6"/>
      <c r="C16" s="6">
        <f>B12+C12+C13+C14+C15</f>
        <v>0</v>
      </c>
    </row>
    <row r="17" spans="1:3" x14ac:dyDescent="0.25">
      <c r="A17" s="3" t="s">
        <v>12</v>
      </c>
      <c r="B17" s="7"/>
      <c r="C17" s="7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workbookViewId="0">
      <selection activeCell="B27" sqref="B27"/>
    </sheetView>
  </sheetViews>
  <sheetFormatPr defaultRowHeight="15" x14ac:dyDescent="0.25"/>
  <cols>
    <col min="1" max="1" width="5.28515625" style="14" bestFit="1" customWidth="1"/>
    <col min="2" max="2" width="80.140625" style="14" bestFit="1" customWidth="1"/>
    <col min="3" max="3" width="3.5703125" style="14" bestFit="1" customWidth="1"/>
    <col min="4" max="4" width="5.85546875" style="15" bestFit="1" customWidth="1"/>
    <col min="5" max="5" width="8" style="15" bestFit="1" customWidth="1"/>
    <col min="6" max="6" width="14.140625" style="15" bestFit="1" customWidth="1"/>
    <col min="7" max="7" width="7.140625" style="15" bestFit="1" customWidth="1"/>
    <col min="8" max="8" width="14.140625" style="15" bestFit="1" customWidth="1"/>
    <col min="9" max="16384" width="9.140625" style="13"/>
  </cols>
  <sheetData>
    <row r="1" spans="1:8" x14ac:dyDescent="0.25">
      <c r="A1" s="3" t="s">
        <v>22</v>
      </c>
      <c r="B1" s="3" t="s">
        <v>0</v>
      </c>
      <c r="C1" s="3" t="s">
        <v>23</v>
      </c>
      <c r="D1" s="4" t="s">
        <v>24</v>
      </c>
      <c r="E1" s="4" t="s">
        <v>25</v>
      </c>
      <c r="F1" s="4" t="s">
        <v>26</v>
      </c>
      <c r="G1" s="4" t="s">
        <v>27</v>
      </c>
      <c r="H1" s="4" t="s">
        <v>28</v>
      </c>
    </row>
    <row r="2" spans="1:8" x14ac:dyDescent="0.25">
      <c r="A2" s="18">
        <v>1</v>
      </c>
      <c r="B2" s="10" t="s">
        <v>118</v>
      </c>
      <c r="C2" s="10" t="s">
        <v>12</v>
      </c>
      <c r="D2" s="11"/>
      <c r="E2" s="11"/>
      <c r="F2" s="11"/>
      <c r="G2" s="11"/>
      <c r="H2" s="11"/>
    </row>
    <row r="3" spans="1:8" x14ac:dyDescent="0.25">
      <c r="A3" s="18">
        <v>2</v>
      </c>
      <c r="B3" s="19" t="s">
        <v>29</v>
      </c>
      <c r="C3" s="19" t="s">
        <v>12</v>
      </c>
      <c r="D3" s="20"/>
      <c r="E3" s="20"/>
      <c r="F3" s="20"/>
      <c r="G3" s="20"/>
      <c r="H3" s="20"/>
    </row>
    <row r="4" spans="1:8" x14ac:dyDescent="0.25">
      <c r="A4" s="18">
        <v>3</v>
      </c>
      <c r="B4" s="3" t="s">
        <v>30</v>
      </c>
      <c r="C4" s="3" t="s">
        <v>31</v>
      </c>
      <c r="D4" s="7">
        <v>8</v>
      </c>
      <c r="E4" s="7"/>
      <c r="F4" s="7">
        <f>D4*E4</f>
        <v>0</v>
      </c>
      <c r="G4" s="7"/>
      <c r="H4" s="7">
        <f>D4*G4</f>
        <v>0</v>
      </c>
    </row>
    <row r="5" spans="1:8" x14ac:dyDescent="0.25">
      <c r="A5" s="18">
        <v>4</v>
      </c>
      <c r="B5" s="19" t="s">
        <v>32</v>
      </c>
      <c r="C5" s="19" t="s">
        <v>12</v>
      </c>
      <c r="D5" s="20"/>
      <c r="E5" s="20"/>
      <c r="F5" s="7"/>
      <c r="G5" s="20"/>
      <c r="H5" s="7"/>
    </row>
    <row r="6" spans="1:8" x14ac:dyDescent="0.25">
      <c r="A6" s="18">
        <v>5</v>
      </c>
      <c r="B6" s="3" t="s">
        <v>33</v>
      </c>
      <c r="C6" s="3" t="s">
        <v>31</v>
      </c>
      <c r="D6" s="7">
        <v>1</v>
      </c>
      <c r="E6" s="7"/>
      <c r="F6" s="7">
        <f t="shared" ref="F6:F14" si="0">D6*E6</f>
        <v>0</v>
      </c>
      <c r="G6" s="7"/>
      <c r="H6" s="7">
        <f t="shared" ref="H6:H14" si="1">D6*G6</f>
        <v>0</v>
      </c>
    </row>
    <row r="7" spans="1:8" x14ac:dyDescent="0.25">
      <c r="A7" s="18">
        <v>6</v>
      </c>
      <c r="B7" s="19" t="s">
        <v>34</v>
      </c>
      <c r="C7" s="19" t="s">
        <v>12</v>
      </c>
      <c r="D7" s="20"/>
      <c r="E7" s="20"/>
      <c r="F7" s="7"/>
      <c r="G7" s="20"/>
      <c r="H7" s="7"/>
    </row>
    <row r="8" spans="1:8" x14ac:dyDescent="0.25">
      <c r="A8" s="18">
        <v>7</v>
      </c>
      <c r="B8" s="3" t="s">
        <v>35</v>
      </c>
      <c r="C8" s="3" t="s">
        <v>31</v>
      </c>
      <c r="D8" s="7">
        <v>1</v>
      </c>
      <c r="E8" s="7"/>
      <c r="F8" s="7">
        <f t="shared" si="0"/>
        <v>0</v>
      </c>
      <c r="G8" s="7"/>
      <c r="H8" s="7">
        <f t="shared" si="1"/>
        <v>0</v>
      </c>
    </row>
    <row r="9" spans="1:8" x14ac:dyDescent="0.25">
      <c r="A9" s="18">
        <v>8</v>
      </c>
      <c r="B9" s="19" t="s">
        <v>36</v>
      </c>
      <c r="C9" s="19" t="s">
        <v>12</v>
      </c>
      <c r="D9" s="20"/>
      <c r="E9" s="20"/>
      <c r="F9" s="7"/>
      <c r="G9" s="20"/>
      <c r="H9" s="7"/>
    </row>
    <row r="10" spans="1:8" x14ac:dyDescent="0.25">
      <c r="A10" s="18">
        <v>9</v>
      </c>
      <c r="B10" s="3" t="s">
        <v>37</v>
      </c>
      <c r="C10" s="3" t="s">
        <v>31</v>
      </c>
      <c r="D10" s="7">
        <v>1</v>
      </c>
      <c r="E10" s="7"/>
      <c r="F10" s="7">
        <f t="shared" si="0"/>
        <v>0</v>
      </c>
      <c r="G10" s="7"/>
      <c r="H10" s="7">
        <f t="shared" si="1"/>
        <v>0</v>
      </c>
    </row>
    <row r="11" spans="1:8" x14ac:dyDescent="0.25">
      <c r="A11" s="18">
        <v>10</v>
      </c>
      <c r="B11" s="19" t="s">
        <v>38</v>
      </c>
      <c r="C11" s="19" t="s">
        <v>12</v>
      </c>
      <c r="D11" s="20"/>
      <c r="E11" s="20"/>
      <c r="F11" s="7"/>
      <c r="G11" s="20"/>
      <c r="H11" s="7"/>
    </row>
    <row r="12" spans="1:8" x14ac:dyDescent="0.25">
      <c r="A12" s="18">
        <v>11</v>
      </c>
      <c r="B12" s="3" t="s">
        <v>39</v>
      </c>
      <c r="C12" s="3" t="s">
        <v>31</v>
      </c>
      <c r="D12" s="7">
        <v>1</v>
      </c>
      <c r="E12" s="7"/>
      <c r="F12" s="7">
        <f t="shared" si="0"/>
        <v>0</v>
      </c>
      <c r="G12" s="7"/>
      <c r="H12" s="7">
        <f t="shared" si="1"/>
        <v>0</v>
      </c>
    </row>
    <row r="13" spans="1:8" x14ac:dyDescent="0.25">
      <c r="A13" s="18">
        <v>12</v>
      </c>
      <c r="B13" s="19" t="s">
        <v>40</v>
      </c>
      <c r="C13" s="19" t="s">
        <v>12</v>
      </c>
      <c r="D13" s="20"/>
      <c r="E13" s="20"/>
      <c r="F13" s="7"/>
      <c r="G13" s="20"/>
      <c r="H13" s="7"/>
    </row>
    <row r="14" spans="1:8" x14ac:dyDescent="0.25">
      <c r="A14" s="18">
        <v>13</v>
      </c>
      <c r="B14" s="3" t="s">
        <v>41</v>
      </c>
      <c r="C14" s="3" t="s">
        <v>31</v>
      </c>
      <c r="D14" s="7">
        <v>1</v>
      </c>
      <c r="E14" s="7"/>
      <c r="F14" s="7">
        <f t="shared" si="0"/>
        <v>0</v>
      </c>
      <c r="G14" s="7"/>
      <c r="H14" s="7">
        <f t="shared" si="1"/>
        <v>0</v>
      </c>
    </row>
    <row r="15" spans="1:8" x14ac:dyDescent="0.25">
      <c r="A15" s="18">
        <v>14</v>
      </c>
      <c r="B15" s="10" t="s">
        <v>42</v>
      </c>
      <c r="C15" s="10" t="s">
        <v>12</v>
      </c>
      <c r="D15" s="11"/>
      <c r="E15" s="11"/>
      <c r="F15" s="11">
        <f>SUM(F4:F14)</f>
        <v>0</v>
      </c>
      <c r="G15" s="11"/>
      <c r="H15" s="11">
        <f>SUM(H4:H14)</f>
        <v>0</v>
      </c>
    </row>
    <row r="16" spans="1:8" x14ac:dyDescent="0.25">
      <c r="A16" s="18">
        <v>15</v>
      </c>
      <c r="B16" s="10" t="s">
        <v>43</v>
      </c>
      <c r="C16" s="10" t="s">
        <v>12</v>
      </c>
      <c r="D16" s="11"/>
      <c r="E16" s="11"/>
      <c r="F16" s="11"/>
      <c r="G16" s="11"/>
      <c r="H16" s="11"/>
    </row>
    <row r="17" spans="1:8" x14ac:dyDescent="0.25">
      <c r="A17" s="18">
        <v>16</v>
      </c>
      <c r="B17" s="3" t="s">
        <v>44</v>
      </c>
      <c r="C17" s="3" t="s">
        <v>31</v>
      </c>
      <c r="D17" s="7">
        <v>1</v>
      </c>
      <c r="E17" s="7"/>
      <c r="F17" s="7">
        <f t="shared" ref="F17" si="2">D17*E17</f>
        <v>0</v>
      </c>
      <c r="G17" s="7"/>
      <c r="H17" s="7">
        <v>0</v>
      </c>
    </row>
    <row r="18" spans="1:8" x14ac:dyDescent="0.25">
      <c r="A18" s="18">
        <v>17</v>
      </c>
      <c r="B18" s="10" t="s">
        <v>45</v>
      </c>
      <c r="C18" s="10" t="s">
        <v>12</v>
      </c>
      <c r="D18" s="11"/>
      <c r="E18" s="11"/>
      <c r="F18" s="11">
        <f>F17</f>
        <v>0</v>
      </c>
      <c r="G18" s="11"/>
      <c r="H18" s="11"/>
    </row>
    <row r="19" spans="1:8" x14ac:dyDescent="0.25">
      <c r="A19" s="18">
        <v>18</v>
      </c>
      <c r="B19" s="3" t="s">
        <v>12</v>
      </c>
      <c r="C19" s="3" t="s">
        <v>12</v>
      </c>
      <c r="D19" s="7"/>
      <c r="E19" s="7"/>
      <c r="F19" s="7"/>
      <c r="G19" s="7"/>
      <c r="H19" s="7"/>
    </row>
    <row r="20" spans="1:8" x14ac:dyDescent="0.25">
      <c r="A20" s="18">
        <v>19</v>
      </c>
      <c r="B20" s="10" t="s">
        <v>46</v>
      </c>
      <c r="C20" s="10" t="s">
        <v>12</v>
      </c>
      <c r="D20" s="11"/>
      <c r="E20" s="11"/>
      <c r="F20" s="11"/>
      <c r="G20" s="11"/>
      <c r="H20" s="11"/>
    </row>
    <row r="21" spans="1:8" x14ac:dyDescent="0.25">
      <c r="A21" s="18">
        <v>20</v>
      </c>
      <c r="B21" s="19" t="s">
        <v>47</v>
      </c>
      <c r="C21" s="19" t="s">
        <v>12</v>
      </c>
      <c r="D21" s="20"/>
      <c r="E21" s="20"/>
      <c r="F21" s="20"/>
      <c r="G21" s="20"/>
      <c r="H21" s="20"/>
    </row>
    <row r="22" spans="1:8" x14ac:dyDescent="0.25">
      <c r="A22" s="18">
        <v>21</v>
      </c>
      <c r="B22" s="19" t="s">
        <v>48</v>
      </c>
      <c r="C22" s="19" t="s">
        <v>12</v>
      </c>
      <c r="D22" s="20"/>
      <c r="E22" s="20"/>
      <c r="F22" s="20"/>
      <c r="G22" s="20"/>
      <c r="H22" s="20"/>
    </row>
    <row r="23" spans="1:8" x14ac:dyDescent="0.25">
      <c r="A23" s="18">
        <v>22</v>
      </c>
      <c r="B23" s="3" t="s">
        <v>119</v>
      </c>
      <c r="C23" s="3" t="s">
        <v>49</v>
      </c>
      <c r="D23" s="7">
        <v>25.8</v>
      </c>
      <c r="E23" s="7"/>
      <c r="F23" s="7">
        <f t="shared" ref="F23:F56" si="3">D23*E23</f>
        <v>0</v>
      </c>
      <c r="G23" s="7"/>
      <c r="H23" s="7">
        <f t="shared" ref="H23:H56" si="4">D23*G23</f>
        <v>0</v>
      </c>
    </row>
    <row r="24" spans="1:8" x14ac:dyDescent="0.25">
      <c r="A24" s="18">
        <v>23</v>
      </c>
      <c r="B24" s="3" t="s">
        <v>50</v>
      </c>
      <c r="C24" s="3" t="s">
        <v>31</v>
      </c>
      <c r="D24" s="7">
        <v>1</v>
      </c>
      <c r="E24" s="7"/>
      <c r="F24" s="7">
        <f t="shared" si="3"/>
        <v>0</v>
      </c>
      <c r="G24" s="7"/>
      <c r="H24" s="7">
        <f t="shared" si="4"/>
        <v>0</v>
      </c>
    </row>
    <row r="25" spans="1:8" x14ac:dyDescent="0.25">
      <c r="A25" s="18">
        <v>24</v>
      </c>
      <c r="B25" s="19" t="s">
        <v>51</v>
      </c>
      <c r="C25" s="19" t="s">
        <v>12</v>
      </c>
      <c r="D25" s="20"/>
      <c r="E25" s="20"/>
      <c r="F25" s="7"/>
      <c r="G25" s="20"/>
      <c r="H25" s="7"/>
    </row>
    <row r="26" spans="1:8" x14ac:dyDescent="0.25">
      <c r="A26" s="18">
        <v>25</v>
      </c>
      <c r="B26" s="3" t="s">
        <v>52</v>
      </c>
      <c r="C26" s="3" t="s">
        <v>49</v>
      </c>
      <c r="D26" s="7">
        <v>10</v>
      </c>
      <c r="E26" s="7"/>
      <c r="F26" s="7">
        <f t="shared" si="3"/>
        <v>0</v>
      </c>
      <c r="G26" s="7"/>
      <c r="H26" s="7">
        <f t="shared" si="4"/>
        <v>0</v>
      </c>
    </row>
    <row r="27" spans="1:8" x14ac:dyDescent="0.25">
      <c r="A27" s="18">
        <v>26</v>
      </c>
      <c r="B27" s="3" t="s">
        <v>53</v>
      </c>
      <c r="C27" s="3" t="s">
        <v>31</v>
      </c>
      <c r="D27" s="7">
        <v>1</v>
      </c>
      <c r="E27" s="7"/>
      <c r="F27" s="7">
        <f t="shared" si="3"/>
        <v>0</v>
      </c>
      <c r="G27" s="4"/>
      <c r="H27" s="7">
        <f t="shared" si="4"/>
        <v>0</v>
      </c>
    </row>
    <row r="28" spans="1:8" x14ac:dyDescent="0.25">
      <c r="A28" s="18">
        <v>27</v>
      </c>
      <c r="B28" s="19" t="s">
        <v>54</v>
      </c>
      <c r="C28" s="19" t="s">
        <v>12</v>
      </c>
      <c r="D28" s="20"/>
      <c r="E28" s="20"/>
      <c r="F28" s="7"/>
      <c r="G28" s="20"/>
      <c r="H28" s="7"/>
    </row>
    <row r="29" spans="1:8" x14ac:dyDescent="0.25">
      <c r="A29" s="18">
        <v>28</v>
      </c>
      <c r="B29" s="3" t="s">
        <v>55</v>
      </c>
      <c r="C29" s="3" t="s">
        <v>31</v>
      </c>
      <c r="D29" s="7">
        <v>10</v>
      </c>
      <c r="E29" s="7"/>
      <c r="F29" s="7">
        <f t="shared" si="3"/>
        <v>0</v>
      </c>
      <c r="G29" s="7"/>
      <c r="H29" s="7">
        <f t="shared" si="4"/>
        <v>0</v>
      </c>
    </row>
    <row r="30" spans="1:8" x14ac:dyDescent="0.25">
      <c r="A30" s="18">
        <v>29</v>
      </c>
      <c r="B30" s="19" t="s">
        <v>56</v>
      </c>
      <c r="C30" s="19" t="s">
        <v>12</v>
      </c>
      <c r="D30" s="20"/>
      <c r="E30" s="20"/>
      <c r="F30" s="7"/>
      <c r="G30" s="20"/>
      <c r="H30" s="7"/>
    </row>
    <row r="31" spans="1:8" x14ac:dyDescent="0.25">
      <c r="A31" s="18">
        <v>30</v>
      </c>
      <c r="B31" s="3" t="s">
        <v>57</v>
      </c>
      <c r="C31" s="3" t="s">
        <v>31</v>
      </c>
      <c r="D31" s="7">
        <v>74</v>
      </c>
      <c r="E31" s="7"/>
      <c r="F31" s="7">
        <f t="shared" si="3"/>
        <v>0</v>
      </c>
      <c r="G31" s="7"/>
      <c r="H31" s="7">
        <f t="shared" si="4"/>
        <v>0</v>
      </c>
    </row>
    <row r="32" spans="1:8" x14ac:dyDescent="0.25">
      <c r="A32" s="18">
        <v>31</v>
      </c>
      <c r="B32" s="19" t="s">
        <v>58</v>
      </c>
      <c r="C32" s="19" t="s">
        <v>12</v>
      </c>
      <c r="D32" s="20"/>
      <c r="E32" s="20"/>
      <c r="F32" s="7"/>
      <c r="G32" s="20"/>
      <c r="H32" s="7"/>
    </row>
    <row r="33" spans="1:8" x14ac:dyDescent="0.25">
      <c r="A33" s="18">
        <v>32</v>
      </c>
      <c r="B33" s="19" t="s">
        <v>59</v>
      </c>
      <c r="C33" s="19" t="s">
        <v>12</v>
      </c>
      <c r="D33" s="20"/>
      <c r="E33" s="20"/>
      <c r="F33" s="7"/>
      <c r="G33" s="20"/>
      <c r="H33" s="7"/>
    </row>
    <row r="34" spans="1:8" x14ac:dyDescent="0.25">
      <c r="A34" s="18">
        <v>33</v>
      </c>
      <c r="B34" s="3" t="s">
        <v>60</v>
      </c>
      <c r="C34" s="3" t="s">
        <v>49</v>
      </c>
      <c r="D34" s="7">
        <v>110</v>
      </c>
      <c r="E34" s="7"/>
      <c r="F34" s="7">
        <f t="shared" si="3"/>
        <v>0</v>
      </c>
      <c r="G34" s="7"/>
      <c r="H34" s="7">
        <f t="shared" si="4"/>
        <v>0</v>
      </c>
    </row>
    <row r="35" spans="1:8" x14ac:dyDescent="0.25">
      <c r="A35" s="18">
        <v>34</v>
      </c>
      <c r="B35" s="19" t="s">
        <v>61</v>
      </c>
      <c r="C35" s="19" t="s">
        <v>12</v>
      </c>
      <c r="D35" s="20"/>
      <c r="E35" s="20"/>
      <c r="F35" s="7"/>
      <c r="G35" s="20"/>
      <c r="H35" s="7"/>
    </row>
    <row r="36" spans="1:8" x14ac:dyDescent="0.25">
      <c r="A36" s="18">
        <v>35</v>
      </c>
      <c r="B36" s="3" t="s">
        <v>62</v>
      </c>
      <c r="C36" s="3" t="s">
        <v>31</v>
      </c>
      <c r="D36" s="7">
        <v>9</v>
      </c>
      <c r="E36" s="7"/>
      <c r="F36" s="7">
        <f t="shared" si="3"/>
        <v>0</v>
      </c>
      <c r="G36" s="7"/>
      <c r="H36" s="7">
        <f t="shared" si="4"/>
        <v>0</v>
      </c>
    </row>
    <row r="37" spans="1:8" x14ac:dyDescent="0.25">
      <c r="A37" s="18">
        <v>36</v>
      </c>
      <c r="B37" s="3" t="s">
        <v>63</v>
      </c>
      <c r="C37" s="3" t="s">
        <v>31</v>
      </c>
      <c r="D37" s="7">
        <v>4</v>
      </c>
      <c r="E37" s="7"/>
      <c r="F37" s="7">
        <f t="shared" si="3"/>
        <v>0</v>
      </c>
      <c r="G37" s="7"/>
      <c r="H37" s="7">
        <f t="shared" si="4"/>
        <v>0</v>
      </c>
    </row>
    <row r="38" spans="1:8" x14ac:dyDescent="0.25">
      <c r="A38" s="18">
        <v>37</v>
      </c>
      <c r="B38" s="3" t="s">
        <v>64</v>
      </c>
      <c r="C38" s="3" t="s">
        <v>31</v>
      </c>
      <c r="D38" s="7">
        <v>4</v>
      </c>
      <c r="E38" s="7"/>
      <c r="F38" s="7">
        <f t="shared" si="3"/>
        <v>0</v>
      </c>
      <c r="G38" s="7"/>
      <c r="H38" s="7">
        <f t="shared" si="4"/>
        <v>0</v>
      </c>
    </row>
    <row r="39" spans="1:8" x14ac:dyDescent="0.25">
      <c r="A39" s="18">
        <v>38</v>
      </c>
      <c r="B39" s="19" t="s">
        <v>65</v>
      </c>
      <c r="C39" s="19" t="s">
        <v>12</v>
      </c>
      <c r="D39" s="20"/>
      <c r="E39" s="20"/>
      <c r="F39" s="7"/>
      <c r="G39" s="20"/>
      <c r="H39" s="7"/>
    </row>
    <row r="40" spans="1:8" x14ac:dyDescent="0.25">
      <c r="A40" s="18">
        <v>39</v>
      </c>
      <c r="B40" s="3" t="s">
        <v>66</v>
      </c>
      <c r="C40" s="3" t="s">
        <v>49</v>
      </c>
      <c r="D40" s="7">
        <v>145</v>
      </c>
      <c r="E40" s="7"/>
      <c r="F40" s="7">
        <f t="shared" si="3"/>
        <v>0</v>
      </c>
      <c r="G40" s="7"/>
      <c r="H40" s="7">
        <f t="shared" si="4"/>
        <v>0</v>
      </c>
    </row>
    <row r="41" spans="1:8" x14ac:dyDescent="0.25">
      <c r="A41" s="18">
        <v>40</v>
      </c>
      <c r="B41" s="19" t="s">
        <v>54</v>
      </c>
      <c r="C41" s="19" t="s">
        <v>12</v>
      </c>
      <c r="D41" s="20"/>
      <c r="E41" s="20"/>
      <c r="F41" s="7"/>
      <c r="G41" s="20"/>
      <c r="H41" s="7"/>
    </row>
    <row r="42" spans="1:8" x14ac:dyDescent="0.25">
      <c r="A42" s="18">
        <v>41</v>
      </c>
      <c r="B42" s="3" t="s">
        <v>67</v>
      </c>
      <c r="C42" s="3" t="s">
        <v>31</v>
      </c>
      <c r="D42" s="7">
        <v>17</v>
      </c>
      <c r="E42" s="7"/>
      <c r="F42" s="7">
        <f t="shared" si="3"/>
        <v>0</v>
      </c>
      <c r="G42" s="7"/>
      <c r="H42" s="7">
        <f t="shared" si="4"/>
        <v>0</v>
      </c>
    </row>
    <row r="43" spans="1:8" x14ac:dyDescent="0.25">
      <c r="A43" s="18">
        <v>42</v>
      </c>
      <c r="B43" s="3" t="s">
        <v>68</v>
      </c>
      <c r="C43" s="3" t="s">
        <v>31</v>
      </c>
      <c r="D43" s="7">
        <v>120</v>
      </c>
      <c r="E43" s="7"/>
      <c r="F43" s="7">
        <f t="shared" si="3"/>
        <v>0</v>
      </c>
      <c r="G43" s="7"/>
      <c r="H43" s="7">
        <f t="shared" si="4"/>
        <v>0</v>
      </c>
    </row>
    <row r="44" spans="1:8" x14ac:dyDescent="0.25">
      <c r="A44" s="18">
        <v>43</v>
      </c>
      <c r="B44" s="19" t="s">
        <v>69</v>
      </c>
      <c r="C44" s="19" t="s">
        <v>12</v>
      </c>
      <c r="D44" s="20"/>
      <c r="E44" s="20"/>
      <c r="F44" s="7"/>
      <c r="G44" s="20"/>
      <c r="H44" s="7"/>
    </row>
    <row r="45" spans="1:8" x14ac:dyDescent="0.25">
      <c r="A45" s="18">
        <v>44</v>
      </c>
      <c r="B45" s="3" t="s">
        <v>70</v>
      </c>
      <c r="C45" s="3" t="s">
        <v>71</v>
      </c>
      <c r="D45" s="7">
        <v>6</v>
      </c>
      <c r="E45" s="7"/>
      <c r="F45" s="7">
        <f t="shared" si="3"/>
        <v>0</v>
      </c>
      <c r="G45" s="7"/>
      <c r="H45" s="7">
        <f t="shared" si="4"/>
        <v>0</v>
      </c>
    </row>
    <row r="46" spans="1:8" x14ac:dyDescent="0.25">
      <c r="A46" s="18">
        <v>45</v>
      </c>
      <c r="B46" s="3" t="s">
        <v>72</v>
      </c>
      <c r="C46" s="3" t="s">
        <v>71</v>
      </c>
      <c r="D46" s="7">
        <v>15</v>
      </c>
      <c r="E46" s="7"/>
      <c r="F46" s="7">
        <f t="shared" si="3"/>
        <v>0</v>
      </c>
      <c r="G46" s="7"/>
      <c r="H46" s="7">
        <f t="shared" si="4"/>
        <v>0</v>
      </c>
    </row>
    <row r="47" spans="1:8" x14ac:dyDescent="0.25">
      <c r="A47" s="18">
        <v>46</v>
      </c>
      <c r="B47" s="3" t="s">
        <v>73</v>
      </c>
      <c r="C47" s="3" t="s">
        <v>71</v>
      </c>
      <c r="D47" s="7">
        <v>1</v>
      </c>
      <c r="E47" s="7"/>
      <c r="F47" s="7">
        <f t="shared" si="3"/>
        <v>0</v>
      </c>
      <c r="G47" s="7"/>
      <c r="H47" s="7">
        <f t="shared" si="4"/>
        <v>0</v>
      </c>
    </row>
    <row r="48" spans="1:8" x14ac:dyDescent="0.25">
      <c r="A48" s="18">
        <v>47</v>
      </c>
      <c r="B48" s="3" t="s">
        <v>74</v>
      </c>
      <c r="C48" s="3" t="s">
        <v>71</v>
      </c>
      <c r="D48" s="7">
        <v>1</v>
      </c>
      <c r="E48" s="7"/>
      <c r="F48" s="7">
        <f t="shared" si="3"/>
        <v>0</v>
      </c>
      <c r="G48" s="7"/>
      <c r="H48" s="7">
        <f t="shared" si="4"/>
        <v>0</v>
      </c>
    </row>
    <row r="49" spans="1:8" x14ac:dyDescent="0.25">
      <c r="A49" s="18">
        <v>48</v>
      </c>
      <c r="B49" s="3" t="s">
        <v>75</v>
      </c>
      <c r="C49" s="3" t="s">
        <v>71</v>
      </c>
      <c r="D49" s="7">
        <v>2</v>
      </c>
      <c r="E49" s="7"/>
      <c r="F49" s="7">
        <f t="shared" si="3"/>
        <v>0</v>
      </c>
      <c r="G49" s="7"/>
      <c r="H49" s="7">
        <f t="shared" si="4"/>
        <v>0</v>
      </c>
    </row>
    <row r="50" spans="1:8" x14ac:dyDescent="0.25">
      <c r="A50" s="18">
        <v>49</v>
      </c>
      <c r="B50" s="3" t="s">
        <v>76</v>
      </c>
      <c r="C50" s="3" t="s">
        <v>71</v>
      </c>
      <c r="D50" s="7">
        <v>10</v>
      </c>
      <c r="E50" s="7"/>
      <c r="F50" s="7">
        <f t="shared" si="3"/>
        <v>0</v>
      </c>
      <c r="G50" s="7"/>
      <c r="H50" s="7">
        <f t="shared" si="4"/>
        <v>0</v>
      </c>
    </row>
    <row r="51" spans="1:8" x14ac:dyDescent="0.25">
      <c r="A51" s="18">
        <v>50</v>
      </c>
      <c r="B51" s="19" t="s">
        <v>77</v>
      </c>
      <c r="C51" s="19" t="s">
        <v>12</v>
      </c>
      <c r="D51" s="20"/>
      <c r="E51" s="20"/>
      <c r="F51" s="7">
        <f t="shared" si="3"/>
        <v>0</v>
      </c>
      <c r="G51" s="20"/>
      <c r="H51" s="7">
        <f t="shared" si="4"/>
        <v>0</v>
      </c>
    </row>
    <row r="52" spans="1:8" x14ac:dyDescent="0.25">
      <c r="A52" s="18">
        <v>51</v>
      </c>
      <c r="B52" s="3" t="s">
        <v>78</v>
      </c>
      <c r="C52" s="3" t="s">
        <v>71</v>
      </c>
      <c r="D52" s="7">
        <v>30</v>
      </c>
      <c r="E52" s="7"/>
      <c r="F52" s="7">
        <f t="shared" si="3"/>
        <v>0</v>
      </c>
      <c r="G52" s="7"/>
      <c r="H52" s="7">
        <f t="shared" si="4"/>
        <v>0</v>
      </c>
    </row>
    <row r="53" spans="1:8" x14ac:dyDescent="0.25">
      <c r="A53" s="18">
        <v>52</v>
      </c>
      <c r="B53" s="19" t="s">
        <v>79</v>
      </c>
      <c r="C53" s="19" t="s">
        <v>12</v>
      </c>
      <c r="D53" s="20"/>
      <c r="E53" s="20"/>
      <c r="F53" s="7"/>
      <c r="G53" s="20"/>
      <c r="H53" s="7"/>
    </row>
    <row r="54" spans="1:8" x14ac:dyDescent="0.25">
      <c r="A54" s="18">
        <v>53</v>
      </c>
      <c r="B54" s="19" t="s">
        <v>80</v>
      </c>
      <c r="C54" s="19" t="s">
        <v>12</v>
      </c>
      <c r="D54" s="20"/>
      <c r="E54" s="20"/>
      <c r="F54" s="7"/>
      <c r="G54" s="20"/>
      <c r="H54" s="7"/>
    </row>
    <row r="55" spans="1:8" x14ac:dyDescent="0.25">
      <c r="A55" s="18">
        <v>54</v>
      </c>
      <c r="B55" s="3" t="s">
        <v>81</v>
      </c>
      <c r="C55" s="3" t="s">
        <v>71</v>
      </c>
      <c r="D55" s="7">
        <v>32</v>
      </c>
      <c r="E55" s="7"/>
      <c r="F55" s="7">
        <f t="shared" si="3"/>
        <v>0</v>
      </c>
      <c r="G55" s="7"/>
      <c r="H55" s="7">
        <f t="shared" si="4"/>
        <v>0</v>
      </c>
    </row>
    <row r="56" spans="1:8" x14ac:dyDescent="0.25">
      <c r="A56" s="18">
        <v>55</v>
      </c>
      <c r="B56" s="3" t="s">
        <v>82</v>
      </c>
      <c r="C56" s="3" t="s">
        <v>71</v>
      </c>
      <c r="D56" s="7">
        <v>3</v>
      </c>
      <c r="E56" s="7"/>
      <c r="F56" s="7">
        <f t="shared" si="3"/>
        <v>0</v>
      </c>
      <c r="G56" s="7"/>
      <c r="H56" s="7">
        <f t="shared" si="4"/>
        <v>0</v>
      </c>
    </row>
    <row r="57" spans="1:8" x14ac:dyDescent="0.25">
      <c r="A57" s="18">
        <v>56</v>
      </c>
      <c r="B57" s="3" t="s">
        <v>12</v>
      </c>
      <c r="C57" s="3" t="s">
        <v>12</v>
      </c>
      <c r="D57" s="7"/>
      <c r="E57" s="7"/>
      <c r="F57" s="7"/>
      <c r="G57" s="7"/>
      <c r="H57" s="7"/>
    </row>
    <row r="58" spans="1:8" x14ac:dyDescent="0.25">
      <c r="A58" s="18">
        <v>57</v>
      </c>
      <c r="B58" s="3" t="s">
        <v>83</v>
      </c>
      <c r="C58" s="3" t="s">
        <v>12</v>
      </c>
      <c r="D58" s="7"/>
      <c r="E58" s="7"/>
      <c r="F58" s="7">
        <f>SUM(F23:F57)*0.04</f>
        <v>0</v>
      </c>
      <c r="G58" s="7"/>
      <c r="H58" s="7"/>
    </row>
    <row r="59" spans="1:8" x14ac:dyDescent="0.25">
      <c r="A59" s="18">
        <v>58</v>
      </c>
      <c r="B59" s="10" t="s">
        <v>84</v>
      </c>
      <c r="C59" s="10" t="s">
        <v>12</v>
      </c>
      <c r="D59" s="11"/>
      <c r="E59" s="11"/>
      <c r="F59" s="11">
        <f>SUM(F23:F58)</f>
        <v>0</v>
      </c>
      <c r="G59" s="11"/>
      <c r="H59" s="11">
        <f>SUM(H23:H58)</f>
        <v>0</v>
      </c>
    </row>
    <row r="60" spans="1:8" x14ac:dyDescent="0.25">
      <c r="A60" s="18">
        <v>59</v>
      </c>
      <c r="B60" s="10" t="s">
        <v>85</v>
      </c>
      <c r="C60" s="10" t="s">
        <v>12</v>
      </c>
      <c r="D60" s="11"/>
      <c r="E60" s="11"/>
      <c r="F60" s="11"/>
      <c r="G60" s="11"/>
      <c r="H60" s="11"/>
    </row>
    <row r="61" spans="1:8" x14ac:dyDescent="0.25">
      <c r="A61" s="18">
        <v>60</v>
      </c>
      <c r="B61" s="19" t="s">
        <v>86</v>
      </c>
      <c r="C61" s="19" t="s">
        <v>12</v>
      </c>
      <c r="D61" s="20"/>
      <c r="E61" s="20"/>
      <c r="F61" s="20"/>
      <c r="G61" s="20"/>
      <c r="H61" s="20"/>
    </row>
    <row r="62" spans="1:8" x14ac:dyDescent="0.25">
      <c r="A62" s="18">
        <v>61</v>
      </c>
      <c r="B62" s="3" t="s">
        <v>87</v>
      </c>
      <c r="C62" s="3" t="s">
        <v>88</v>
      </c>
      <c r="D62" s="7">
        <v>0.14000000000000001</v>
      </c>
      <c r="E62" s="7"/>
      <c r="F62" s="7">
        <f t="shared" ref="F62:F74" si="5">D62*E62</f>
        <v>0</v>
      </c>
      <c r="G62" s="7"/>
      <c r="H62" s="7">
        <f t="shared" ref="H62:H74" si="6">D62*G62</f>
        <v>0</v>
      </c>
    </row>
    <row r="63" spans="1:8" x14ac:dyDescent="0.25">
      <c r="A63" s="18">
        <v>62</v>
      </c>
      <c r="B63" s="19" t="s">
        <v>89</v>
      </c>
      <c r="C63" s="19" t="s">
        <v>12</v>
      </c>
      <c r="D63" s="20"/>
      <c r="E63" s="20"/>
      <c r="F63" s="7"/>
      <c r="G63" s="20"/>
      <c r="H63" s="7"/>
    </row>
    <row r="64" spans="1:8" x14ac:dyDescent="0.25">
      <c r="A64" s="18">
        <v>63</v>
      </c>
      <c r="B64" s="3" t="s">
        <v>90</v>
      </c>
      <c r="C64" s="3" t="s">
        <v>91</v>
      </c>
      <c r="D64" s="7">
        <v>10</v>
      </c>
      <c r="E64" s="7"/>
      <c r="F64" s="7">
        <f t="shared" si="5"/>
        <v>0</v>
      </c>
      <c r="G64" s="7"/>
      <c r="H64" s="7">
        <f t="shared" si="6"/>
        <v>0</v>
      </c>
    </row>
    <row r="65" spans="1:8" x14ac:dyDescent="0.25">
      <c r="A65" s="18">
        <v>64</v>
      </c>
      <c r="B65" s="19" t="s">
        <v>92</v>
      </c>
      <c r="C65" s="19" t="s">
        <v>12</v>
      </c>
      <c r="D65" s="20"/>
      <c r="E65" s="20"/>
      <c r="F65" s="7"/>
      <c r="G65" s="20"/>
      <c r="H65" s="7"/>
    </row>
    <row r="66" spans="1:8" x14ac:dyDescent="0.25">
      <c r="A66" s="18">
        <v>65</v>
      </c>
      <c r="B66" s="3" t="s">
        <v>93</v>
      </c>
      <c r="C66" s="3" t="s">
        <v>49</v>
      </c>
      <c r="D66" s="7">
        <v>20</v>
      </c>
      <c r="E66" s="7"/>
      <c r="F66" s="7">
        <f t="shared" si="5"/>
        <v>0</v>
      </c>
      <c r="G66" s="7"/>
      <c r="H66" s="7">
        <f t="shared" si="6"/>
        <v>0</v>
      </c>
    </row>
    <row r="67" spans="1:8" x14ac:dyDescent="0.25">
      <c r="A67" s="18">
        <v>66</v>
      </c>
      <c r="B67" s="19" t="s">
        <v>94</v>
      </c>
      <c r="C67" s="19" t="s">
        <v>12</v>
      </c>
      <c r="D67" s="20"/>
      <c r="E67" s="20"/>
      <c r="F67" s="7"/>
      <c r="G67" s="20"/>
      <c r="H67" s="7"/>
    </row>
    <row r="68" spans="1:8" x14ac:dyDescent="0.25">
      <c r="A68" s="18">
        <v>67</v>
      </c>
      <c r="B68" s="3" t="s">
        <v>95</v>
      </c>
      <c r="C68" s="3" t="s">
        <v>49</v>
      </c>
      <c r="D68" s="7">
        <v>140</v>
      </c>
      <c r="E68" s="7"/>
      <c r="F68" s="7">
        <f t="shared" si="5"/>
        <v>0</v>
      </c>
      <c r="G68" s="7"/>
      <c r="H68" s="7">
        <f t="shared" si="6"/>
        <v>0</v>
      </c>
    </row>
    <row r="69" spans="1:8" x14ac:dyDescent="0.25">
      <c r="A69" s="18">
        <v>68</v>
      </c>
      <c r="B69" s="19" t="s">
        <v>96</v>
      </c>
      <c r="C69" s="19" t="s">
        <v>12</v>
      </c>
      <c r="D69" s="20"/>
      <c r="E69" s="20"/>
      <c r="F69" s="7"/>
      <c r="G69" s="20"/>
      <c r="H69" s="7"/>
    </row>
    <row r="70" spans="1:8" x14ac:dyDescent="0.25">
      <c r="A70" s="18">
        <v>69</v>
      </c>
      <c r="B70" s="3" t="s">
        <v>95</v>
      </c>
      <c r="C70" s="3" t="s">
        <v>49</v>
      </c>
      <c r="D70" s="7">
        <v>140</v>
      </c>
      <c r="E70" s="7"/>
      <c r="F70" s="7">
        <f t="shared" si="5"/>
        <v>0</v>
      </c>
      <c r="G70" s="7"/>
      <c r="H70" s="7">
        <f t="shared" si="6"/>
        <v>0</v>
      </c>
    </row>
    <row r="71" spans="1:8" x14ac:dyDescent="0.25">
      <c r="A71" s="18">
        <v>70</v>
      </c>
      <c r="B71" s="19" t="s">
        <v>97</v>
      </c>
      <c r="C71" s="19" t="s">
        <v>12</v>
      </c>
      <c r="D71" s="20"/>
      <c r="E71" s="20"/>
      <c r="F71" s="7"/>
      <c r="G71" s="20"/>
      <c r="H71" s="7"/>
    </row>
    <row r="72" spans="1:8" x14ac:dyDescent="0.25">
      <c r="A72" s="18">
        <v>71</v>
      </c>
      <c r="B72" s="3" t="s">
        <v>98</v>
      </c>
      <c r="C72" s="3" t="s">
        <v>91</v>
      </c>
      <c r="D72" s="7">
        <v>140</v>
      </c>
      <c r="E72" s="7"/>
      <c r="F72" s="7">
        <f t="shared" si="5"/>
        <v>0</v>
      </c>
      <c r="G72" s="7"/>
      <c r="H72" s="7">
        <f t="shared" si="6"/>
        <v>0</v>
      </c>
    </row>
    <row r="73" spans="1:8" x14ac:dyDescent="0.25">
      <c r="A73" s="18">
        <v>72</v>
      </c>
      <c r="B73" s="19" t="s">
        <v>99</v>
      </c>
      <c r="C73" s="19" t="s">
        <v>12</v>
      </c>
      <c r="D73" s="20"/>
      <c r="E73" s="20"/>
      <c r="F73" s="7"/>
      <c r="G73" s="20"/>
      <c r="H73" s="7"/>
    </row>
    <row r="74" spans="1:8" x14ac:dyDescent="0.25">
      <c r="A74" s="18">
        <v>73</v>
      </c>
      <c r="B74" s="3" t="s">
        <v>100</v>
      </c>
      <c r="C74" s="3" t="s">
        <v>91</v>
      </c>
      <c r="D74" s="7">
        <v>10</v>
      </c>
      <c r="E74" s="7"/>
      <c r="F74" s="7">
        <f t="shared" si="5"/>
        <v>0</v>
      </c>
      <c r="G74" s="7"/>
      <c r="H74" s="7">
        <f t="shared" si="6"/>
        <v>0</v>
      </c>
    </row>
    <row r="75" spans="1:8" x14ac:dyDescent="0.25">
      <c r="A75" s="18">
        <v>74</v>
      </c>
      <c r="B75" s="3" t="s">
        <v>12</v>
      </c>
      <c r="C75" s="3" t="s">
        <v>12</v>
      </c>
      <c r="D75" s="7"/>
      <c r="E75" s="7"/>
      <c r="F75" s="7"/>
      <c r="G75" s="7"/>
      <c r="H75" s="7"/>
    </row>
    <row r="76" spans="1:8" x14ac:dyDescent="0.25">
      <c r="A76" s="18">
        <v>75</v>
      </c>
      <c r="B76" s="10" t="s">
        <v>101</v>
      </c>
      <c r="C76" s="10" t="s">
        <v>12</v>
      </c>
      <c r="D76" s="11"/>
      <c r="E76" s="11"/>
      <c r="F76" s="11">
        <f>SUM(F62:F75)</f>
        <v>0</v>
      </c>
      <c r="G76" s="11"/>
      <c r="H76" s="11">
        <f>SUM(H62:H75)</f>
        <v>0</v>
      </c>
    </row>
    <row r="77" spans="1:8" x14ac:dyDescent="0.25">
      <c r="A77" s="16" t="s">
        <v>12</v>
      </c>
      <c r="B77" s="16" t="s">
        <v>12</v>
      </c>
      <c r="C77" s="16" t="s">
        <v>12</v>
      </c>
      <c r="D77" s="17"/>
      <c r="E77" s="17"/>
      <c r="F77" s="17"/>
      <c r="G77" s="17"/>
      <c r="H77" s="17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94" fitToHeight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4"/>
  <sheetViews>
    <sheetView workbookViewId="0">
      <selection activeCell="B16" sqref="B16"/>
    </sheetView>
  </sheetViews>
  <sheetFormatPr defaultRowHeight="15" x14ac:dyDescent="0.25"/>
  <cols>
    <col min="1" max="1" width="26.140625" style="1" bestFit="1" customWidth="1"/>
    <col min="2" max="2" width="97" style="1" bestFit="1" customWidth="1"/>
  </cols>
  <sheetData>
    <row r="1" spans="1:2" x14ac:dyDescent="0.25">
      <c r="A1" s="3" t="s">
        <v>0</v>
      </c>
      <c r="B1" s="3" t="s">
        <v>1</v>
      </c>
    </row>
    <row r="2" spans="1:2" x14ac:dyDescent="0.25">
      <c r="A2" s="3" t="s">
        <v>2</v>
      </c>
      <c r="B2" s="10" t="s">
        <v>3</v>
      </c>
    </row>
    <row r="3" spans="1:2" ht="24" x14ac:dyDescent="0.25">
      <c r="A3" s="3" t="s">
        <v>4</v>
      </c>
      <c r="B3" s="12" t="s">
        <v>121</v>
      </c>
    </row>
    <row r="4" spans="1:2" ht="24" x14ac:dyDescent="0.25">
      <c r="A4" s="3" t="s">
        <v>5</v>
      </c>
      <c r="B4" s="12" t="s">
        <v>6</v>
      </c>
    </row>
    <row r="5" spans="1:2" x14ac:dyDescent="0.25">
      <c r="A5" s="3" t="s">
        <v>7</v>
      </c>
      <c r="B5" s="5" t="s">
        <v>120</v>
      </c>
    </row>
    <row r="6" spans="1:2" x14ac:dyDescent="0.25">
      <c r="A6" s="3" t="s">
        <v>8</v>
      </c>
      <c r="B6" s="5" t="s">
        <v>9</v>
      </c>
    </row>
    <row r="7" spans="1:2" x14ac:dyDescent="0.25">
      <c r="A7" s="3" t="s">
        <v>10</v>
      </c>
      <c r="B7" s="5" t="s">
        <v>9</v>
      </c>
    </row>
    <row r="8" spans="1:2" x14ac:dyDescent="0.25">
      <c r="A8" s="3" t="s">
        <v>11</v>
      </c>
      <c r="B8" s="5" t="s">
        <v>12</v>
      </c>
    </row>
    <row r="9" spans="1:2" x14ac:dyDescent="0.25">
      <c r="A9" s="3" t="s">
        <v>13</v>
      </c>
      <c r="B9" s="5" t="s">
        <v>14</v>
      </c>
    </row>
    <row r="10" spans="1:2" x14ac:dyDescent="0.25">
      <c r="A10" s="3" t="s">
        <v>15</v>
      </c>
      <c r="B10" s="5" t="s">
        <v>12</v>
      </c>
    </row>
    <row r="11" spans="1:2" x14ac:dyDescent="0.25">
      <c r="A11" s="3" t="s">
        <v>16</v>
      </c>
      <c r="B11" s="5" t="s">
        <v>122</v>
      </c>
    </row>
    <row r="12" spans="1:2" x14ac:dyDescent="0.25">
      <c r="A12" s="3" t="s">
        <v>17</v>
      </c>
      <c r="B12" s="5" t="s">
        <v>12</v>
      </c>
    </row>
    <row r="13" spans="1:2" x14ac:dyDescent="0.25">
      <c r="A13" s="3" t="s">
        <v>18</v>
      </c>
      <c r="B13" s="5" t="s">
        <v>19</v>
      </c>
    </row>
    <row r="14" spans="1:2" x14ac:dyDescent="0.25">
      <c r="A14" s="3" t="s">
        <v>20</v>
      </c>
      <c r="B14" s="5" t="s">
        <v>21</v>
      </c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Dvoracek</dc:creator>
  <cp:lastModifiedBy>Petr Baše</cp:lastModifiedBy>
  <cp:lastPrinted>2015-02-09T09:55:44Z</cp:lastPrinted>
  <dcterms:created xsi:type="dcterms:W3CDTF">2015-01-22T20:29:06Z</dcterms:created>
  <dcterms:modified xsi:type="dcterms:W3CDTF">2015-03-04T13:16:14Z</dcterms:modified>
</cp:coreProperties>
</file>