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7360" windowHeight="11820"/>
  </bookViews>
  <sheets>
    <sheet name="REKAPITULACE stavby" sheetId="3" r:id="rId1"/>
    <sheet name="SO00_Rekapitulace" sheetId="4" r:id="rId2"/>
    <sheet name="SO00_VN_ON" sheetId="5" r:id="rId3"/>
    <sheet name="SO03_Rekapitulace" sheetId="1" r:id="rId4"/>
    <sheet name="SO03_Interier" sheetId="2" r:id="rId5"/>
  </sheets>
  <externalReferences>
    <externalReference r:id="rId6"/>
  </externalReferences>
  <definedNames>
    <definedName name="_xlnm.Print_Titles" localSheetId="2">SO00_VN_ON!$1:$4</definedName>
    <definedName name="_xlnm.Print_Titles" localSheetId="4">SO03_Interier!$1:$4</definedName>
    <definedName name="_xlnm.Print_Area" localSheetId="4">SO03_Interier!$A$1:$G$38</definedName>
  </definedNames>
  <calcPr calcId="145621"/>
</workbook>
</file>

<file path=xl/calcChain.xml><?xml version="1.0" encoding="utf-8"?>
<calcChain xmlns="http://schemas.openxmlformats.org/spreadsheetml/2006/main">
  <c r="G17" i="5" l="1"/>
  <c r="G11" i="5"/>
  <c r="G10" i="5"/>
  <c r="G9" i="5"/>
  <c r="A5" i="4"/>
  <c r="C6" i="3"/>
  <c r="C5" i="3"/>
  <c r="G8" i="2" l="1"/>
  <c r="G9" i="2"/>
  <c r="G10" i="2"/>
  <c r="G11" i="2"/>
  <c r="G12" i="2"/>
  <c r="G13" i="2"/>
  <c r="G18" i="2"/>
  <c r="G19" i="2"/>
  <c r="G20" i="2"/>
  <c r="G21" i="2"/>
  <c r="G22" i="2"/>
  <c r="G23" i="2"/>
  <c r="G24" i="2"/>
  <c r="G25" i="2"/>
  <c r="G26" i="2"/>
  <c r="G27" i="2"/>
  <c r="G28" i="2"/>
  <c r="G29" i="2"/>
  <c r="G33" i="2"/>
  <c r="G34" i="2"/>
  <c r="G35" i="2"/>
  <c r="G36" i="2"/>
  <c r="G37" i="2"/>
  <c r="A5" i="1"/>
  <c r="C5" i="1"/>
  <c r="A6" i="1"/>
  <c r="C6" i="1"/>
  <c r="A7" i="1"/>
  <c r="C7" i="1"/>
  <c r="A8" i="1"/>
  <c r="C8" i="1"/>
  <c r="G6" i="2" l="1"/>
  <c r="B6" i="1" s="1"/>
  <c r="G16" i="2"/>
  <c r="B7" i="1" s="1"/>
  <c r="G31" i="2"/>
  <c r="B8" i="1" l="1"/>
  <c r="G5" i="2"/>
  <c r="B6" i="3" l="1"/>
  <c r="B5" i="1"/>
  <c r="B10" i="1" s="1"/>
  <c r="E8" i="5" s="1"/>
  <c r="E16" i="5" l="1"/>
  <c r="G16" i="5" s="1"/>
  <c r="E14" i="5"/>
  <c r="G14" i="5" s="1"/>
  <c r="G8" i="5"/>
  <c r="G7" i="5" s="1"/>
  <c r="B6" i="4" s="1"/>
  <c r="E15" i="5"/>
  <c r="G15" i="5" s="1"/>
  <c r="G13" i="5" l="1"/>
  <c r="B7" i="4" l="1"/>
  <c r="G5" i="5"/>
  <c r="B5" i="4" l="1"/>
  <c r="B9" i="4" s="1"/>
  <c r="B8" i="3" s="1"/>
  <c r="B9" i="3" s="1"/>
  <c r="B5" i="3"/>
  <c r="B10" i="3" l="1"/>
</calcChain>
</file>

<file path=xl/sharedStrings.xml><?xml version="1.0" encoding="utf-8"?>
<sst xmlns="http://schemas.openxmlformats.org/spreadsheetml/2006/main" count="144" uniqueCount="92">
  <si>
    <t>Celkem (bez DPH)</t>
  </si>
  <si>
    <t>Hmotnost</t>
  </si>
  <si>
    <t>Cena</t>
  </si>
  <si>
    <t>Popis</t>
  </si>
  <si>
    <t>ks</t>
  </si>
  <si>
    <t>lékárnička, kufřík první pomoci, držák na stěnu, vybavení lékárničky dle vyhlášky</t>
  </si>
  <si>
    <t>v08</t>
  </si>
  <si>
    <t>háček nástěnný, trojháček kovový včetně kotvení na stěnu</t>
  </si>
  <si>
    <t>v07</t>
  </si>
  <si>
    <t>v04</t>
  </si>
  <si>
    <t>v03</t>
  </si>
  <si>
    <t>v01</t>
  </si>
  <si>
    <t>Bližší specifikace viz tabulky výrobků, pokud není uvedeno jinak jednotková cena zahrnuje dodávku i montáž.</t>
  </si>
  <si>
    <t>790.3: Sanitární vybavení</t>
  </si>
  <si>
    <t>informační orientační schéma budovy, sendvičová destička hliník – polyetylén – hliník s barevným tiskem na folii, cca A3, velikost a grafika dle logomanuálu fakulty</t>
  </si>
  <si>
    <t>iF3</t>
  </si>
  <si>
    <t>informační systém výměnný, plastové pouzdro (plexisklo) na výměnnou informaci A4</t>
  </si>
  <si>
    <t>iF2</t>
  </si>
  <si>
    <t>informační systém pevný, sendvičová destička hliník – polyetylén – hliník s barevným tiskem na folii, cca A5, označení dveří a provozů dle logomanuálu fakulty</t>
  </si>
  <si>
    <t>iF1</t>
  </si>
  <si>
    <t>nástěnka, nástěnka 1200/900 mm, v rámu z eloxovaného hliníku, povrch z textilního materiálu, šedá</t>
  </si>
  <si>
    <t>NA</t>
  </si>
  <si>
    <t>koš odpadkový kancelářský, plechový odpadkový koš perforovaný (tahkov), barva RAL 9006 viz foto</t>
  </si>
  <si>
    <t>OD</t>
  </si>
  <si>
    <t>skřínka na klíče, kovová kříňka na 300 klíčů, zamykání na klíč, v. 550 mm š. 400 mm hl. 200 mm, stavitelné lišty s háčky a visačkami, kotvení na zeď</t>
  </si>
  <si>
    <t>KL</t>
  </si>
  <si>
    <t>věšák volně stojící, hliníková konstrukce, stabilní podnoží, lak 9006</t>
  </si>
  <si>
    <t>VE</t>
  </si>
  <si>
    <t>KO</t>
  </si>
  <si>
    <t>stolek konferenční, deska LTD 600/600 mm, barva bříza, hrany ABS, podnoží kovové jednonohé s plochou, RAL 9006</t>
  </si>
  <si>
    <t>ST</t>
  </si>
  <si>
    <t>KR</t>
  </si>
  <si>
    <t>ZS</t>
  </si>
  <si>
    <t>ZK</t>
  </si>
  <si>
    <t>790.2: Interier typový</t>
  </si>
  <si>
    <t>i32</t>
  </si>
  <si>
    <t>i31</t>
  </si>
  <si>
    <t>stůl malý, stůl obdélníkový 1200/650 mm, ocelová konstrukce podnoží ocelové jakly, lak RAL 9006, deska LTD barva bříza, hrany ABS, nohy s plastovými zátkami (šedá)</t>
  </si>
  <si>
    <t>i23</t>
  </si>
  <si>
    <t>stůl HW, stůl obdélníkový 1800/900 mm, ocelová konstrukce podnoží ocelové jakly, lak RAL 9006, deska LTD barva bříza, hrany ABS, nohy s plastovými zátkami (šedá), 1x kabelová průchodka deskou kovová šedá mat</t>
  </si>
  <si>
    <t>i22</t>
  </si>
  <si>
    <t>stůl kancelářský, stůl obdélníkový 1600/800 mm, ocelová konstrukce podnoží ocelové jakly, lak RAL 9006, deska LTD barva bříza, hrany ABS, nohy s plastovými zátkami (šedá), 1x kabelová průchodka deskou kovová šedá mat</t>
  </si>
  <si>
    <t>i21</t>
  </si>
  <si>
    <t>i16</t>
  </si>
  <si>
    <t>790.1: Interier atypický</t>
  </si>
  <si>
    <t>SO_03: Vybavení interiéru</t>
  </si>
  <si>
    <t>Jedn. cena</t>
  </si>
  <si>
    <t>Výměra</t>
  </si>
  <si>
    <t>MJ</t>
  </si>
  <si>
    <t>Kód</t>
  </si>
  <si>
    <t>Poř.</t>
  </si>
  <si>
    <t>INTERIÉR</t>
  </si>
  <si>
    <t>REKAPITULACE STAVBY</t>
  </si>
  <si>
    <t>VEDLEJŠÍ A OSTATNÍ NÁKLADY</t>
  </si>
  <si>
    <t>DPH 21 %</t>
  </si>
  <si>
    <t>VN1: Všeobecné náklady</t>
  </si>
  <si>
    <t>VN2: Zřízení a provoz zařízení staveniště</t>
  </si>
  <si>
    <t>SO_00: Vedlejší a ostatní náklady</t>
  </si>
  <si>
    <t>VN1.01</t>
  </si>
  <si>
    <t>Kompletační činnost dodavatele</t>
  </si>
  <si>
    <t>%</t>
  </si>
  <si>
    <t>VN1.02</t>
  </si>
  <si>
    <t>Projektová dokumentace - dílenská dokumentace samostatně neuvedená v položkách soupisu prací</t>
  </si>
  <si>
    <t>soub</t>
  </si>
  <si>
    <t>VN1.03</t>
  </si>
  <si>
    <t>Projektová dokumentace - skutečné provedení stavby</t>
  </si>
  <si>
    <t>VN1.04</t>
  </si>
  <si>
    <t>Geodetické práce</t>
  </si>
  <si>
    <t>ZS 01</t>
  </si>
  <si>
    <t>Zařízení staveniště - zřízení</t>
  </si>
  <si>
    <t>ZS 02</t>
  </si>
  <si>
    <t>Zařízení staveniště - provozní náklady</t>
  </si>
  <si>
    <t>ZS 03</t>
  </si>
  <si>
    <t>Zařízení staveniště - likvidace</t>
  </si>
  <si>
    <t>ZS 04</t>
  </si>
  <si>
    <t>Náklady na zábory
…………………. m2 po dobu ………………..dnů</t>
  </si>
  <si>
    <t>m2</t>
  </si>
  <si>
    <t>REKAPITULACE – VEDLEJŠÍ A OSTATNÍ NÁKLADY</t>
  </si>
  <si>
    <t>REKAPITULACE – INTERIÉR</t>
  </si>
  <si>
    <t>Celkem Kč (bez DPH)</t>
  </si>
  <si>
    <t>Celkem Kč včetně DPH</t>
  </si>
  <si>
    <t>FFUK – Revitalizace parteru kolem Laboratoře výpočetní techniky – Interiér volný</t>
  </si>
  <si>
    <t>věšák nástěnný, deska lamino LTD tl. min. 18 mm, barva bříza, hrany ABS, vč. kotvení ke stěně - viz nákres, 7x nerezový háček, zrcadlo 300/400 mm s fazetou, nalepené</t>
  </si>
  <si>
    <t>stůl SW s policí, stůl obdélníkový 1600/800 mm dle provedení i21, s policí - viz nákres, pod deskou kabelový žlab drátěný dl. 1,5 m, do desky zapuštěný 1x zásuvkový box 4x 230V stříbrný, včetně připojovacího prodlužovacího kabelu se zástrčkou dl. 1,5 m, 2x kabelová průchodka deskou kovová šedá mat, nad deskou policový regál, 4x police nastavitelná, polozapuštěný čep, kotvení k desce stolu</t>
  </si>
  <si>
    <t>stůl HW s policí, stůl obdélníkový 1800/900 mm dle provedení i22, s policí - viz nákres, pod deskou kabelový žlab drátěný dl. 1,8 m, do desky zapuštěný 1x zásuvkový box 4x 230V stříbrný, včetně připojovacího prodlužovacího kabelu se zástrčkou dl. 1,8 m, 3x kabelová průchodka deskou kovová šedá mat, nad deskou policový regál, 6x police nastavitelná, polozapuštěný čep, kotvení k desce stolu, kotvení sestavy stolů k sobě</t>
  </si>
  <si>
    <t>židle kancelářská, otočná nastavitelná, polstrovaný čalouněný sedák, síťovina zádové opěry, výškově stavitelné odručky, synchronní mechanika naklánění, plynový píst, ocelový pětiramenný kříž s chromovou úpravou, kolečka gumová pro linoleum (typ W) viz foto</t>
  </si>
  <si>
    <t>židle stohovatelná konferenční, pevná, stohovatelná skořepinová, buková lakovaná překližka, barva světlá, opěradlo s perforací (viz vzor v budově - knihovna), pevná kovová čtyřnohá kostra, nohy širší s plastovými patkami (pro linoleum) viz foto</t>
  </si>
  <si>
    <t>křeslo, pohodlné čalouněné křeslo s opěrou hlavy a područkami, potah režný tmavý pratelný</t>
  </si>
  <si>
    <t>kontejner pod kancelářský stůl, mobilní příruční kontejner pod stůl, 3+1 zásuvka, korpus LTD tl. 18 mm, hrany ABS, barva bříza, kolečka pro linoleum (typ W), madla hliníková, centrální zamykání, kování viz foto</t>
  </si>
  <si>
    <t>zásobník toaletního papíru, plochý velký zásobník na role typu jumbo 28 cm, nástěnný nerez broušený</t>
  </si>
  <si>
    <t>zásobník na ručníky, zásobník na papírové ručníky "Z" plochý, nástěnný nerez broušený</t>
  </si>
  <si>
    <t>mýdelník, dávkovač tekutého mýdla min. 1 l, mechanický, nástěnný nerez broušený</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</si>
</sst>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0_);[Red]\-\ #,##0_);&quot;–&quot;??;_(@_)"/>
    <numFmt numFmtId="165" formatCode="_(#,##0.00_);[Red]\-\ #,##0.00_);&quot;–&quot;??;_(@_)"/>
    <numFmt numFmtId="166" formatCode="_(#,##0.0??;\-\ #,##0.0??;&quot;–&quot;???;_(@_)"/>
    <numFmt numFmtId="167" formatCode="_(#,##0&quot;.&quot;_);;;_(@_)"/>
    <numFmt numFmtId="168" formatCode="_(#,##0_);[Red]&quot;- &quot;#,##0_);\–??;_(@_)"/>
    <numFmt numFmtId="169" formatCode="_(#,##0.00_);[Red]&quot;- &quot;#,##0.00_);\–??;_(@_)"/>
    <numFmt numFmtId="170" formatCode="_(#,##0.0??;&quot;- &quot;#,##0.0??;\–???;_(@_)"/>
    <numFmt numFmtId="171" formatCode="_(#,##0\._);;;_(@_)"/>
  </numFmts>
  <fonts count="27">
    <font>
      <sz val="10"/>
      <name val="Arial"/>
      <charset val="238"/>
    </font>
    <font>
      <sz val="11"/>
      <color indexed="8"/>
      <name val="Arial"/>
      <family val="2"/>
      <charset val="238"/>
    </font>
    <font>
      <b/>
      <sz val="11"/>
      <color indexed="8"/>
      <name val="Arial"/>
      <family val="2"/>
      <charset val="238"/>
    </font>
    <font>
      <b/>
      <sz val="10"/>
      <color indexed="56"/>
      <name val="Arial"/>
      <family val="2"/>
      <charset val="238"/>
    </font>
    <font>
      <sz val="9"/>
      <color indexed="18"/>
      <name val="Arial"/>
      <family val="2"/>
      <charset val="238"/>
    </font>
    <font>
      <sz val="11"/>
      <color rgb="FF000080"/>
      <name val="Arial"/>
      <family val="2"/>
      <charset val="238"/>
    </font>
    <font>
      <b/>
      <sz val="11"/>
      <color rgb="FF000080"/>
      <name val="Arial"/>
      <family val="2"/>
      <charset val="238"/>
    </font>
    <font>
      <b/>
      <sz val="9"/>
      <name val="Arial"/>
      <family val="2"/>
      <charset val="238"/>
    </font>
    <font>
      <b/>
      <sz val="9"/>
      <color indexed="18"/>
      <name val="Arial"/>
      <family val="2"/>
      <charset val="238"/>
    </font>
    <font>
      <sz val="10"/>
      <color indexed="53"/>
      <name val="Arial"/>
      <family val="2"/>
      <charset val="238"/>
    </font>
    <font>
      <b/>
      <sz val="12"/>
      <color indexed="25"/>
      <name val="Arial"/>
      <family val="2"/>
      <charset val="238"/>
    </font>
    <font>
      <sz val="10"/>
      <name val="Arial Narrow CE"/>
      <charset val="238"/>
    </font>
    <font>
      <sz val="10"/>
      <name val="Arial"/>
      <family val="2"/>
      <charset val="238"/>
    </font>
    <font>
      <sz val="10"/>
      <name val="Arial CE"/>
      <charset val="238"/>
    </font>
    <font>
      <sz val="11"/>
      <color theme="1"/>
      <name val="Calibri"/>
      <family val="2"/>
      <charset val="238"/>
      <scheme val="minor"/>
    </font>
    <font>
      <sz val="10"/>
      <color theme="1"/>
      <name val="Arial"/>
      <family val="2"/>
      <charset val="238"/>
    </font>
    <font>
      <sz val="10"/>
      <name val="Arial CE"/>
      <family val="2"/>
      <charset val="238"/>
    </font>
    <font>
      <sz val="10"/>
      <color indexed="8"/>
      <name val="Arial"/>
      <family val="2"/>
      <charset val="238"/>
    </font>
    <font>
      <sz val="10"/>
      <color indexed="8"/>
      <name val="Arial CE"/>
      <charset val="238"/>
    </font>
    <font>
      <b/>
      <i/>
      <sz val="1"/>
      <color theme="0"/>
      <name val="Calibri"/>
      <family val="2"/>
      <charset val="238"/>
      <scheme val="minor"/>
    </font>
    <font>
      <sz val="9"/>
      <color indexed="8"/>
      <name val="Arial"/>
      <family val="2"/>
      <charset val="238"/>
    </font>
    <font>
      <sz val="9"/>
      <color indexed="8"/>
      <name val="Arial CE"/>
      <family val="2"/>
      <charset val="238"/>
    </font>
    <font>
      <i/>
      <sz val="8"/>
      <name val="Arial"/>
      <family val="2"/>
      <charset val="238"/>
    </font>
    <font>
      <sz val="9"/>
      <name val="Arial"/>
      <family val="2"/>
      <charset val="238"/>
    </font>
    <font>
      <sz val="9"/>
      <color indexed="8"/>
      <name val="Arial CE"/>
      <charset val="238"/>
    </font>
    <font>
      <b/>
      <sz val="12"/>
      <color rgb="FF000080"/>
      <name val="Arial"/>
      <family val="2"/>
      <charset val="238"/>
    </font>
    <font>
      <sz val="10"/>
      <color indexed="18"/>
      <name val="Arial"/>
      <family val="2"/>
      <charset val="238"/>
    </font>
  </fonts>
  <fills count="2">
    <fill>
      <patternFill patternType="none"/>
    </fill>
    <fill>
      <patternFill patternType="gray125"/>
    </fill>
  </fills>
  <borders count="5">
    <border>
      <left/>
      <right/>
      <top/>
      <bottom/>
      <diagonal/>
    </border>
    <border>
      <left/>
      <right/>
      <top style="medium">
        <color indexed="64"/>
      </top>
      <bottom/>
      <diagonal/>
    </border>
    <border>
      <left style="hair">
        <color auto="1"/>
      </left>
      <right style="hair">
        <color auto="1"/>
      </right>
      <top style="hair">
        <color auto="1"/>
      </top>
      <bottom style="hair">
        <color auto="1"/>
      </bottom>
      <diagonal/>
    </border>
    <border>
      <left/>
      <right/>
      <top/>
      <bottom style="medium">
        <color indexed="64"/>
      </bottom>
      <diagonal/>
    </border>
    <border>
      <left style="hair">
        <color indexed="8"/>
      </left>
      <right style="hair">
        <color indexed="8"/>
      </right>
      <top style="hair">
        <color indexed="8"/>
      </top>
      <bottom style="hair">
        <color indexed="8"/>
      </bottom>
      <diagonal/>
    </border>
  </borders>
  <cellStyleXfs count="11">
    <xf numFmtId="0" fontId="0" fillId="0" borderId="0"/>
    <xf numFmtId="49" fontId="11" fillId="0" borderId="0"/>
    <xf numFmtId="0" fontId="12" fillId="0" borderId="0"/>
    <xf numFmtId="0" fontId="13" fillId="0" borderId="0"/>
    <xf numFmtId="0" fontId="14" fillId="0" borderId="0"/>
    <xf numFmtId="0" fontId="14" fillId="0" borderId="0"/>
    <xf numFmtId="0" fontId="13" fillId="0" borderId="0"/>
    <xf numFmtId="0" fontId="15" fillId="0" borderId="0"/>
    <xf numFmtId="0" fontId="13" fillId="0" borderId="0"/>
    <xf numFmtId="0" fontId="13" fillId="0" borderId="0"/>
    <xf numFmtId="0" fontId="16" fillId="0" borderId="0"/>
  </cellStyleXfs>
  <cellXfs count="89">
    <xf numFmtId="0" fontId="0" fillId="0" borderId="0" xfId="0"/>
    <xf numFmtId="0" fontId="1" fillId="0" borderId="0" xfId="0" applyFont="1"/>
    <xf numFmtId="164" fontId="1" fillId="0" borderId="1" xfId="0" applyNumberFormat="1" applyFont="1" applyBorder="1"/>
    <xf numFmtId="164" fontId="2" fillId="0" borderId="1" xfId="0" applyNumberFormat="1" applyFont="1" applyBorder="1" applyAlignment="1"/>
    <xf numFmtId="0" fontId="2" fillId="0" borderId="1" xfId="0" applyFont="1" applyBorder="1" applyAlignment="1">
      <alignment horizontal="left"/>
    </xf>
    <xf numFmtId="0" fontId="3" fillId="0" borderId="0" xfId="0" applyFont="1" applyAlignment="1">
      <alignment horizontal="left"/>
    </xf>
    <xf numFmtId="0" fontId="4" fillId="0" borderId="0" xfId="0" applyFont="1"/>
    <xf numFmtId="164" fontId="4" fillId="0" borderId="2" xfId="0" applyNumberFormat="1" applyFont="1" applyBorder="1" applyAlignment="1"/>
    <xf numFmtId="49" fontId="4" fillId="0" borderId="2" xfId="0" applyNumberFormat="1" applyFont="1" applyBorder="1" applyAlignment="1">
      <alignment horizontal="left" indent="2"/>
    </xf>
    <xf numFmtId="0" fontId="5" fillId="0" borderId="0" xfId="0" applyFont="1"/>
    <xf numFmtId="164" fontId="6" fillId="0" borderId="0" xfId="0" applyNumberFormat="1" applyFont="1" applyAlignment="1"/>
    <xf numFmtId="49" fontId="6" fillId="0" borderId="0" xfId="0" applyNumberFormat="1" applyFont="1" applyAlignment="1">
      <alignment horizontal="left"/>
    </xf>
    <xf numFmtId="49" fontId="7" fillId="0" borderId="0" xfId="0" applyNumberFormat="1" applyFont="1" applyAlignment="1"/>
    <xf numFmtId="49" fontId="8" fillId="0" borderId="0" xfId="0" applyNumberFormat="1" applyFont="1" applyBorder="1" applyAlignment="1">
      <alignment horizontal="right"/>
    </xf>
    <xf numFmtId="49" fontId="8" fillId="0" borderId="0" xfId="0" applyNumberFormat="1" applyFont="1" applyBorder="1" applyAlignment="1">
      <alignment horizontal="left"/>
    </xf>
    <xf numFmtId="49" fontId="8" fillId="0" borderId="3" xfId="0" applyNumberFormat="1" applyFont="1" applyBorder="1" applyAlignment="1">
      <alignment horizontal="center"/>
    </xf>
    <xf numFmtId="49" fontId="9" fillId="0" borderId="0" xfId="0" applyNumberFormat="1" applyFont="1" applyAlignment="1">
      <alignment horizontal="left" vertical="top"/>
    </xf>
    <xf numFmtId="49" fontId="10" fillId="0" borderId="0" xfId="0" applyNumberFormat="1" applyFont="1" applyAlignment="1"/>
    <xf numFmtId="164" fontId="17" fillId="0" borderId="0" xfId="0" applyNumberFormat="1" applyFont="1" applyAlignment="1">
      <alignment horizontal="right" vertical="top"/>
    </xf>
    <xf numFmtId="165" fontId="17" fillId="0" borderId="0" xfId="0" applyNumberFormat="1" applyFont="1" applyAlignment="1">
      <alignment horizontal="right" vertical="top"/>
    </xf>
    <xf numFmtId="166" fontId="18" fillId="0" borderId="0" xfId="0" applyNumberFormat="1" applyFont="1" applyFill="1" applyBorder="1" applyAlignment="1">
      <alignment horizontal="right" vertical="top"/>
    </xf>
    <xf numFmtId="49" fontId="17" fillId="0" borderId="0" xfId="0" applyNumberFormat="1" applyFont="1" applyAlignment="1">
      <alignment horizontal="center" vertical="top"/>
    </xf>
    <xf numFmtId="49" fontId="17" fillId="0" borderId="0" xfId="0" applyNumberFormat="1" applyFont="1" applyAlignment="1">
      <alignment horizontal="left" vertical="top" wrapText="1"/>
    </xf>
    <xf numFmtId="49" fontId="17" fillId="0" borderId="0" xfId="0" applyNumberFormat="1" applyFont="1" applyAlignment="1">
      <alignment horizontal="left" vertical="top"/>
    </xf>
    <xf numFmtId="167" fontId="17" fillId="0" borderId="0" xfId="0" applyNumberFormat="1" applyFont="1" applyAlignment="1">
      <alignment horizontal="right" vertical="top"/>
    </xf>
    <xf numFmtId="0" fontId="19" fillId="0" borderId="0" xfId="0" applyFont="1" applyAlignment="1">
      <alignment horizontal="center" vertical="center"/>
    </xf>
    <xf numFmtId="164" fontId="19" fillId="0" borderId="0" xfId="0" applyNumberFormat="1" applyFont="1" applyAlignment="1">
      <alignment horizontal="center" vertical="center"/>
    </xf>
    <xf numFmtId="165" fontId="19" fillId="0" borderId="0" xfId="0" applyNumberFormat="1" applyFont="1" applyAlignment="1">
      <alignment horizontal="center" vertical="center"/>
    </xf>
    <xf numFmtId="166" fontId="19" fillId="0" borderId="0" xfId="0" applyNumberFormat="1" applyFont="1" applyFill="1" applyBorder="1" applyAlignment="1">
      <alignment horizontal="center" vertical="center"/>
    </xf>
    <xf numFmtId="49" fontId="19" fillId="0" borderId="0" xfId="0" applyNumberFormat="1" applyFont="1" applyAlignment="1">
      <alignment horizontal="center" vertical="center"/>
    </xf>
    <xf numFmtId="49" fontId="19" fillId="0" borderId="0" xfId="0" applyNumberFormat="1" applyFont="1" applyAlignment="1">
      <alignment horizontal="center" vertical="center" wrapText="1"/>
    </xf>
    <xf numFmtId="167" fontId="19" fillId="0" borderId="0" xfId="0" applyNumberFormat="1" applyFont="1" applyAlignment="1">
      <alignment horizontal="center" vertical="center"/>
    </xf>
    <xf numFmtId="168" fontId="20" fillId="0" borderId="4" xfId="10" applyNumberFormat="1" applyFont="1" applyFill="1" applyBorder="1" applyAlignment="1">
      <alignment horizontal="right" vertical="top"/>
    </xf>
    <xf numFmtId="169" fontId="20" fillId="0" borderId="4" xfId="10" applyNumberFormat="1" applyFont="1" applyFill="1" applyBorder="1" applyAlignment="1">
      <alignment horizontal="right" vertical="top"/>
    </xf>
    <xf numFmtId="170" fontId="21" fillId="0" borderId="4" xfId="10" applyNumberFormat="1" applyFont="1" applyFill="1" applyBorder="1" applyAlignment="1">
      <alignment horizontal="right" vertical="top"/>
    </xf>
    <xf numFmtId="170" fontId="21" fillId="0" borderId="4" xfId="10" applyNumberFormat="1" applyFont="1" applyFill="1" applyBorder="1" applyAlignment="1">
      <alignment horizontal="center" vertical="top"/>
    </xf>
    <xf numFmtId="0" fontId="20" fillId="0" borderId="4" xfId="10" applyNumberFormat="1" applyFont="1" applyFill="1" applyBorder="1" applyAlignment="1">
      <alignment horizontal="left" vertical="top" wrapText="1"/>
    </xf>
    <xf numFmtId="49" fontId="20" fillId="0" borderId="4" xfId="10" applyNumberFormat="1" applyFont="1" applyFill="1" applyBorder="1" applyAlignment="1">
      <alignment horizontal="left" vertical="top"/>
    </xf>
    <xf numFmtId="171" fontId="20" fillId="0" borderId="4" xfId="10" applyNumberFormat="1" applyFont="1" applyFill="1" applyBorder="1" applyAlignment="1">
      <alignment horizontal="right" vertical="top"/>
    </xf>
    <xf numFmtId="0" fontId="12" fillId="0" borderId="0" xfId="0" applyFont="1"/>
    <xf numFmtId="168" fontId="22" fillId="0" borderId="0" xfId="0" applyNumberFormat="1" applyFont="1" applyAlignment="1"/>
    <xf numFmtId="168" fontId="22" fillId="0" borderId="0" xfId="10" applyNumberFormat="1" applyFont="1" applyAlignment="1"/>
    <xf numFmtId="169" fontId="22" fillId="0" borderId="0" xfId="10" applyNumberFormat="1" applyFont="1" applyFill="1" applyAlignment="1"/>
    <xf numFmtId="170" fontId="22" fillId="0" borderId="0" xfId="10" applyNumberFormat="1" applyFont="1" applyFill="1" applyBorder="1" applyAlignment="1">
      <alignment horizontal="center"/>
    </xf>
    <xf numFmtId="49" fontId="22" fillId="0" borderId="0" xfId="10" applyNumberFormat="1" applyFont="1" applyFill="1" applyAlignment="1"/>
    <xf numFmtId="49" fontId="22" fillId="0" borderId="0" xfId="10" applyNumberFormat="1" applyFont="1" applyFill="1" applyAlignment="1">
      <alignment horizontal="left"/>
    </xf>
    <xf numFmtId="171" fontId="22" fillId="0" borderId="0" xfId="10" applyNumberFormat="1" applyFont="1" applyFill="1" applyAlignment="1"/>
    <xf numFmtId="0" fontId="8" fillId="0" borderId="0" xfId="0" applyFont="1"/>
    <xf numFmtId="164" fontId="8" fillId="0" borderId="0" xfId="0" applyNumberFormat="1" applyFont="1" applyAlignment="1"/>
    <xf numFmtId="165" fontId="8" fillId="0" borderId="0" xfId="0" applyNumberFormat="1" applyFont="1" applyAlignment="1"/>
    <xf numFmtId="166" fontId="8" fillId="0" borderId="0" xfId="0" applyNumberFormat="1" applyFont="1" applyFill="1" applyBorder="1" applyAlignment="1"/>
    <xf numFmtId="49" fontId="8" fillId="0" borderId="0" xfId="0" applyNumberFormat="1" applyFont="1" applyAlignment="1">
      <alignment horizontal="center"/>
    </xf>
    <xf numFmtId="0" fontId="8" fillId="0" borderId="0" xfId="0" applyNumberFormat="1" applyFont="1" applyAlignment="1">
      <alignment horizontal="left"/>
    </xf>
    <xf numFmtId="167" fontId="8" fillId="0" borderId="0" xfId="0" applyNumberFormat="1" applyFont="1" applyAlignment="1"/>
    <xf numFmtId="168" fontId="20" fillId="0" borderId="0" xfId="10" applyNumberFormat="1" applyFont="1" applyFill="1" applyBorder="1" applyAlignment="1">
      <alignment horizontal="right" vertical="top"/>
    </xf>
    <xf numFmtId="169" fontId="20" fillId="0" borderId="0" xfId="10" applyNumberFormat="1" applyFont="1" applyFill="1" applyBorder="1" applyAlignment="1">
      <alignment horizontal="right" vertical="top"/>
    </xf>
    <xf numFmtId="170" fontId="21" fillId="0" borderId="0" xfId="10" applyNumberFormat="1" applyFont="1" applyFill="1" applyBorder="1" applyAlignment="1">
      <alignment horizontal="right" vertical="top"/>
    </xf>
    <xf numFmtId="170" fontId="21" fillId="0" borderId="0" xfId="10" applyNumberFormat="1" applyFont="1" applyFill="1" applyBorder="1" applyAlignment="1">
      <alignment horizontal="center" vertical="top"/>
    </xf>
    <xf numFmtId="0" fontId="20" fillId="0" borderId="0" xfId="10" applyNumberFormat="1" applyFont="1" applyFill="1" applyBorder="1" applyAlignment="1">
      <alignment horizontal="left" vertical="top" wrapText="1"/>
    </xf>
    <xf numFmtId="49" fontId="20" fillId="0" borderId="0" xfId="10" applyNumberFormat="1" applyFont="1" applyFill="1" applyBorder="1" applyAlignment="1">
      <alignment horizontal="left" vertical="top"/>
    </xf>
    <xf numFmtId="171" fontId="20" fillId="0" borderId="0" xfId="10" applyNumberFormat="1" applyFont="1" applyFill="1" applyBorder="1" applyAlignment="1">
      <alignment horizontal="right" vertical="top"/>
    </xf>
    <xf numFmtId="0" fontId="23" fillId="0" borderId="0" xfId="0" applyFont="1"/>
    <xf numFmtId="0" fontId="25" fillId="0" borderId="0" xfId="0" applyFont="1"/>
    <xf numFmtId="164" fontId="25" fillId="0" borderId="0" xfId="0" applyNumberFormat="1" applyFont="1" applyAlignment="1"/>
    <xf numFmtId="165" fontId="25" fillId="0" borderId="0" xfId="0" applyNumberFormat="1" applyFont="1" applyAlignment="1"/>
    <xf numFmtId="166" fontId="25" fillId="0" borderId="0" xfId="0" applyNumberFormat="1" applyFont="1" applyFill="1" applyBorder="1" applyAlignment="1"/>
    <xf numFmtId="49" fontId="25" fillId="0" borderId="0" xfId="0" applyNumberFormat="1" applyFont="1" applyAlignment="1">
      <alignment horizontal="center"/>
    </xf>
    <xf numFmtId="0" fontId="25" fillId="0" borderId="0" xfId="0" applyNumberFormat="1" applyFont="1" applyAlignment="1">
      <alignment horizontal="left"/>
    </xf>
    <xf numFmtId="167" fontId="25" fillId="0" borderId="0" xfId="0" applyNumberFormat="1" applyFont="1" applyAlignment="1"/>
    <xf numFmtId="49" fontId="8" fillId="0" borderId="0" xfId="0" applyNumberFormat="1" applyFont="1" applyAlignment="1">
      <alignment horizontal="right"/>
    </xf>
    <xf numFmtId="0" fontId="8" fillId="0" borderId="0" xfId="0" applyNumberFormat="1" applyFont="1" applyAlignment="1">
      <alignment horizontal="left" wrapText="1"/>
    </xf>
    <xf numFmtId="49" fontId="8" fillId="0" borderId="0" xfId="0" applyNumberFormat="1" applyFont="1" applyAlignment="1">
      <alignment horizontal="left"/>
    </xf>
    <xf numFmtId="0" fontId="26" fillId="0" borderId="0" xfId="0" applyFont="1"/>
    <xf numFmtId="0" fontId="8" fillId="0" borderId="3" xfId="0" applyNumberFormat="1" applyFont="1" applyBorder="1" applyAlignment="1">
      <alignment horizontal="center"/>
    </xf>
    <xf numFmtId="164" fontId="10" fillId="0" borderId="0" xfId="0" applyNumberFormat="1" applyFont="1" applyAlignment="1"/>
    <xf numFmtId="165" fontId="10" fillId="0" borderId="0" xfId="0" applyNumberFormat="1" applyFont="1" applyAlignment="1"/>
    <xf numFmtId="166" fontId="10" fillId="0" borderId="0" xfId="0" applyNumberFormat="1" applyFont="1" applyFill="1" applyBorder="1" applyAlignment="1"/>
    <xf numFmtId="167" fontId="10" fillId="0" borderId="0" xfId="0" applyNumberFormat="1" applyFont="1" applyAlignment="1"/>
    <xf numFmtId="0" fontId="2" fillId="0" borderId="0" xfId="0" applyFont="1" applyAlignment="1">
      <alignment horizontal="left"/>
    </xf>
    <xf numFmtId="164" fontId="2" fillId="0" borderId="0" xfId="0" applyNumberFormat="1" applyFont="1" applyAlignment="1"/>
    <xf numFmtId="167" fontId="20" fillId="0" borderId="2" xfId="0" applyNumberFormat="1" applyFont="1" applyBorder="1" applyAlignment="1">
      <alignment horizontal="right" vertical="top"/>
    </xf>
    <xf numFmtId="49" fontId="20" fillId="0" borderId="2" xfId="0" applyNumberFormat="1" applyFont="1" applyBorder="1" applyAlignment="1">
      <alignment horizontal="left" vertical="top"/>
    </xf>
    <xf numFmtId="0" fontId="20" fillId="0" borderId="2" xfId="0" applyNumberFormat="1" applyFont="1" applyBorder="1" applyAlignment="1">
      <alignment horizontal="left" vertical="top" wrapText="1"/>
    </xf>
    <xf numFmtId="49" fontId="20" fillId="0" borderId="2" xfId="0" applyNumberFormat="1" applyFont="1" applyBorder="1" applyAlignment="1">
      <alignment horizontal="center" vertical="top"/>
    </xf>
    <xf numFmtId="164" fontId="20" fillId="0" borderId="2" xfId="0" applyNumberFormat="1" applyFont="1" applyBorder="1" applyAlignment="1">
      <alignment horizontal="right" vertical="top"/>
    </xf>
    <xf numFmtId="165" fontId="20" fillId="0" borderId="2" xfId="0" applyNumberFormat="1" applyFont="1" applyBorder="1" applyAlignment="1">
      <alignment horizontal="right" vertical="top"/>
    </xf>
    <xf numFmtId="166" fontId="24" fillId="0" borderId="2" xfId="0" applyNumberFormat="1" applyFont="1" applyFill="1" applyBorder="1" applyAlignment="1">
      <alignment horizontal="right" vertical="top"/>
    </xf>
    <xf numFmtId="2" fontId="23" fillId="0" borderId="0" xfId="0" applyNumberFormat="1" applyFont="1"/>
    <xf numFmtId="0" fontId="23" fillId="0" borderId="4" xfId="10" applyNumberFormat="1" applyFont="1" applyFill="1" applyBorder="1" applyAlignment="1">
      <alignment horizontal="left" vertical="top" wrapText="1"/>
    </xf>
  </cellXfs>
  <cellStyles count="11">
    <cellStyle name="Normální" xfId="0" builtinId="0"/>
    <cellStyle name="normální 2" xfId="1"/>
    <cellStyle name="Normální 256" xfId="2"/>
    <cellStyle name="Normální 3" xfId="3"/>
    <cellStyle name="Normální 3 3" xfId="4"/>
    <cellStyle name="Normální 4" xfId="5"/>
    <cellStyle name="Normální 5" xfId="6"/>
    <cellStyle name="Normální 6" xfId="7"/>
    <cellStyle name="Normální 7" xfId="8"/>
    <cellStyle name="Normální 8" xfId="9"/>
    <cellStyle name="normální_Vzor pro profese"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FUK__LVT_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00_Rekapitulace"/>
      <sheetName val="SO00_VN_ON"/>
      <sheetName val="SO01_Rekapitulace"/>
      <sheetName val="SO01_LVT"/>
      <sheetName val="SO01_ZTI"/>
      <sheetName val="SO01_ESI"/>
      <sheetName val="SO01_ESL"/>
      <sheetName val="SO01_SHZ"/>
      <sheetName val="SO01_VZT"/>
      <sheetName val="SO03_Interier"/>
    </sheetNames>
    <sheetDataSet>
      <sheetData sheetId="0"/>
      <sheetData sheetId="1"/>
      <sheetData sheetId="2"/>
      <sheetData sheetId="3"/>
      <sheetData sheetId="4">
        <row r="5">
          <cell r="K5">
            <v>81.731199070000059</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heetPr>
  <dimension ref="A1:D10"/>
  <sheetViews>
    <sheetView showGridLines="0" tabSelected="1" view="pageBreakPreview" zoomScaleNormal="100" zoomScaleSheetLayoutView="100" workbookViewId="0">
      <pane ySplit="3" topLeftCell="A4" activePane="bottomLeft" state="frozen"/>
      <selection activeCell="B12" sqref="B12"/>
      <selection pane="bottomLeft" activeCell="A29" sqref="A29"/>
    </sheetView>
  </sheetViews>
  <sheetFormatPr defaultRowHeight="12.75"/>
  <cols>
    <col min="1" max="1" width="80.7109375" customWidth="1"/>
    <col min="2" max="2" width="15.7109375" customWidth="1"/>
    <col min="3" max="3" width="15.7109375" hidden="1" customWidth="1"/>
  </cols>
  <sheetData>
    <row r="1" spans="1:4" ht="21" customHeight="1">
      <c r="A1" s="17" t="s">
        <v>81</v>
      </c>
      <c r="B1" s="17"/>
      <c r="C1" s="74"/>
      <c r="D1" s="16"/>
    </row>
    <row r="2" spans="1:4" ht="23.25" customHeight="1">
      <c r="A2" s="17" t="s">
        <v>52</v>
      </c>
      <c r="B2" s="17"/>
      <c r="C2" s="16"/>
    </row>
    <row r="3" spans="1:4" ht="13.5" customHeight="1" thickBot="1">
      <c r="A3" s="15" t="s">
        <v>3</v>
      </c>
      <c r="B3" s="15" t="s">
        <v>2</v>
      </c>
      <c r="C3" s="15" t="s">
        <v>1</v>
      </c>
      <c r="D3" s="12"/>
    </row>
    <row r="4" spans="1:4">
      <c r="A4" s="14"/>
      <c r="B4" s="13"/>
      <c r="C4" s="13"/>
      <c r="D4" s="12"/>
    </row>
    <row r="5" spans="1:4" s="9" customFormat="1" ht="33" customHeight="1">
      <c r="A5" s="11" t="s">
        <v>53</v>
      </c>
      <c r="B5" s="10">
        <f>SO00_VN_ON!G5</f>
        <v>0</v>
      </c>
      <c r="C5" s="9">
        <f>IF([1]SO01_LVT!$K$5=0,"",[1]SO01_LVT!$K$5)</f>
        <v>81.731199070000059</v>
      </c>
    </row>
    <row r="6" spans="1:4" s="9" customFormat="1" ht="33" customHeight="1">
      <c r="A6" s="11" t="s">
        <v>51</v>
      </c>
      <c r="B6" s="10">
        <f>SO03_Interier!G5</f>
        <v>0</v>
      </c>
      <c r="C6" s="9">
        <f>IF([1]SO01_LVT!$K$5=0,"",[1]SO01_LVT!$K$5)</f>
        <v>81.731199070000059</v>
      </c>
    </row>
    <row r="7" spans="1:4" ht="13.5" thickBot="1">
      <c r="A7" s="5"/>
    </row>
    <row r="8" spans="1:4" s="1" customFormat="1" ht="24" customHeight="1">
      <c r="A8" s="4" t="s">
        <v>79</v>
      </c>
      <c r="B8" s="3">
        <f>SUBTOTAL(9,B5:B7)</f>
        <v>0</v>
      </c>
      <c r="C8" s="2"/>
    </row>
    <row r="9" spans="1:4" s="1" customFormat="1" ht="28.5" customHeight="1" thickBot="1">
      <c r="A9" s="78" t="s">
        <v>54</v>
      </c>
      <c r="B9" s="79">
        <f>B8*0.21</f>
        <v>0</v>
      </c>
    </row>
    <row r="10" spans="1:4" s="1" customFormat="1" ht="28.5" customHeight="1">
      <c r="A10" s="4" t="s">
        <v>80</v>
      </c>
      <c r="B10" s="3">
        <f>SUBTOTAL(9,B5:B9)</f>
        <v>0</v>
      </c>
    </row>
  </sheetData>
  <pageMargins left="0.59055118110236227" right="0.59055118110236227" top="0.59055118110236227" bottom="0.59055118110236227" header="0.39370078740157483" footer="0.39370078740157483"/>
  <pageSetup paperSize="9" scale="90" orientation="portrait" r:id="rId1"/>
  <headerFooter alignWithMargins="0">
    <oddFooter>&amp;C&amp;8&amp;P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outlinePr summaryBelow="0"/>
  </sheetPr>
  <dimension ref="A1:C9"/>
  <sheetViews>
    <sheetView showGridLines="0" view="pageBreakPreview" zoomScale="85" zoomScaleNormal="100" zoomScaleSheetLayoutView="85" workbookViewId="0">
      <pane ySplit="3" topLeftCell="A4" activePane="bottomLeft" state="frozen"/>
      <selection activeCell="B12" sqref="B12"/>
      <selection pane="bottomLeft"/>
    </sheetView>
  </sheetViews>
  <sheetFormatPr defaultRowHeight="12.75" outlineLevelRow="1"/>
  <cols>
    <col min="1" max="1" width="80.7109375" customWidth="1"/>
    <col min="2" max="2" width="15.7109375" customWidth="1"/>
  </cols>
  <sheetData>
    <row r="1" spans="1:3" ht="21" customHeight="1">
      <c r="A1" s="17" t="s">
        <v>81</v>
      </c>
      <c r="B1" s="17"/>
      <c r="C1" s="16"/>
    </row>
    <row r="2" spans="1:3" ht="23.25" customHeight="1">
      <c r="A2" s="17" t="s">
        <v>77</v>
      </c>
      <c r="B2" s="17"/>
      <c r="C2" s="16"/>
    </row>
    <row r="3" spans="1:3" ht="13.5" customHeight="1" thickBot="1">
      <c r="A3" s="15" t="s">
        <v>3</v>
      </c>
      <c r="B3" s="15" t="s">
        <v>2</v>
      </c>
      <c r="C3" s="12"/>
    </row>
    <row r="4" spans="1:3">
      <c r="A4" s="14"/>
      <c r="B4" s="13"/>
      <c r="C4" s="12"/>
    </row>
    <row r="5" spans="1:3" s="9" customFormat="1" ht="33" customHeight="1">
      <c r="A5" s="11" t="str">
        <f>IF(SO00_VN_ON!$C$5=0,"",SO00_VN_ON!$C$5)</f>
        <v>SO_00: Vedlejší a ostatní náklady</v>
      </c>
      <c r="B5" s="10" t="str">
        <f>IF(SO00_VN_ON!$G$5=0,"",SO00_VN_ON!$G$5)</f>
        <v/>
      </c>
    </row>
    <row r="6" spans="1:3" s="6" customFormat="1" ht="15" customHeight="1" outlineLevel="1">
      <c r="A6" s="8" t="s">
        <v>55</v>
      </c>
      <c r="B6" s="7">
        <f>SO00_VN_ON!G7</f>
        <v>0</v>
      </c>
    </row>
    <row r="7" spans="1:3" s="6" customFormat="1" ht="15" customHeight="1" outlineLevel="1">
      <c r="A7" s="8" t="s">
        <v>56</v>
      </c>
      <c r="B7" s="7">
        <f>SO00_VN_ON!G13</f>
        <v>0</v>
      </c>
    </row>
    <row r="8" spans="1:3" ht="13.5" outlineLevel="1" thickBot="1">
      <c r="A8" s="5"/>
    </row>
    <row r="9" spans="1:3" s="1" customFormat="1" ht="33.75" customHeight="1">
      <c r="A9" s="4" t="s">
        <v>0</v>
      </c>
      <c r="B9" s="3">
        <f>SUBTOTAL(9,B5:B8)/2</f>
        <v>0</v>
      </c>
    </row>
  </sheetData>
  <pageMargins left="0.59055118110236227" right="0.59055118110236227" top="0.59055118110236227" bottom="0.59055118110236227" header="0.39370078740157483" footer="0.39370078740157483"/>
  <pageSetup paperSize="9" scale="90" orientation="portrait" r:id="rId1"/>
  <headerFooter alignWithMargins="0">
    <oddFooter>&amp;C&amp;8&amp;P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outlinePr summaryBelow="0"/>
  </sheetPr>
  <dimension ref="A1:H18"/>
  <sheetViews>
    <sheetView showGridLines="0" view="pageBreakPreview" zoomScaleNormal="100" zoomScaleSheetLayoutView="100" workbookViewId="0">
      <pane ySplit="3" topLeftCell="A7" activePane="bottomLeft" state="frozen"/>
      <selection activeCell="B12" sqref="B12"/>
      <selection pane="bottomLeft" activeCell="F14" sqref="F14:F16"/>
    </sheetView>
  </sheetViews>
  <sheetFormatPr defaultRowHeight="12.75" outlineLevelRow="1"/>
  <cols>
    <col min="1" max="1" width="5.7109375" style="24" customWidth="1"/>
    <col min="2" max="2" width="14.7109375" style="23" customWidth="1"/>
    <col min="3" max="3" width="57.140625" style="22" customWidth="1"/>
    <col min="4" max="4" width="4.28515625" style="21" customWidth="1"/>
    <col min="5" max="5" width="13.42578125" style="20" customWidth="1"/>
    <col min="6" max="6" width="12.42578125" style="19" customWidth="1"/>
    <col min="7" max="7" width="15.7109375" style="18" customWidth="1"/>
    <col min="8" max="8" width="9.42578125" customWidth="1"/>
  </cols>
  <sheetData>
    <row r="1" spans="1:8" ht="21" customHeight="1">
      <c r="A1" s="77"/>
      <c r="B1" s="17"/>
      <c r="C1" s="17" t="s">
        <v>81</v>
      </c>
      <c r="D1" s="17"/>
      <c r="E1" s="76"/>
      <c r="F1" s="75"/>
      <c r="G1" s="74"/>
    </row>
    <row r="2" spans="1:8" ht="23.25" customHeight="1">
      <c r="A2" s="77"/>
      <c r="B2" s="17"/>
      <c r="C2" s="17" t="s">
        <v>53</v>
      </c>
      <c r="D2" s="17"/>
      <c r="E2" s="76"/>
      <c r="F2" s="75"/>
      <c r="G2" s="74"/>
    </row>
    <row r="3" spans="1:8" s="72" customFormat="1" ht="13.5" customHeight="1" thickBot="1">
      <c r="A3" s="15" t="s">
        <v>50</v>
      </c>
      <c r="B3" s="15" t="s">
        <v>49</v>
      </c>
      <c r="C3" s="73" t="s">
        <v>3</v>
      </c>
      <c r="D3" s="15" t="s">
        <v>48</v>
      </c>
      <c r="E3" s="15" t="s">
        <v>47</v>
      </c>
      <c r="F3" s="15" t="s">
        <v>46</v>
      </c>
      <c r="G3" s="15" t="s">
        <v>2</v>
      </c>
    </row>
    <row r="4" spans="1:8" ht="11.25" customHeight="1">
      <c r="A4" s="69"/>
      <c r="B4" s="71"/>
      <c r="C4" s="70"/>
      <c r="D4" s="51"/>
      <c r="E4" s="69"/>
      <c r="F4" s="69"/>
      <c r="G4" s="69"/>
    </row>
    <row r="5" spans="1:8" s="62" customFormat="1" ht="18.75" customHeight="1">
      <c r="A5" s="68"/>
      <c r="B5" s="67"/>
      <c r="C5" s="67" t="s">
        <v>57</v>
      </c>
      <c r="D5" s="66"/>
      <c r="E5" s="65"/>
      <c r="F5" s="64"/>
      <c r="G5" s="63">
        <f>SUBTOTAL(9,G6:G18)</f>
        <v>0</v>
      </c>
    </row>
    <row r="6" spans="1:8" s="25" customFormat="1" ht="12.75" customHeight="1">
      <c r="A6" s="31"/>
      <c r="B6" s="29"/>
      <c r="C6" s="30"/>
      <c r="D6" s="29"/>
      <c r="E6" s="28"/>
      <c r="F6" s="27"/>
      <c r="G6" s="26"/>
    </row>
    <row r="7" spans="1:8" s="47" customFormat="1" ht="16.5" customHeight="1">
      <c r="A7" s="53"/>
      <c r="B7" s="52"/>
      <c r="C7" s="52" t="s">
        <v>55</v>
      </c>
      <c r="D7" s="51"/>
      <c r="E7" s="50"/>
      <c r="F7" s="49"/>
      <c r="G7" s="48">
        <f>SUBTOTAL(9,G8:G12)</f>
        <v>0</v>
      </c>
    </row>
    <row r="8" spans="1:8" s="61" customFormat="1" ht="12" outlineLevel="1">
      <c r="A8" s="80">
        <v>1</v>
      </c>
      <c r="B8" s="81" t="s">
        <v>58</v>
      </c>
      <c r="C8" s="82" t="s">
        <v>59</v>
      </c>
      <c r="D8" s="83" t="s">
        <v>60</v>
      </c>
      <c r="E8" s="84">
        <f>SO03_Rekapitulace!B10/100</f>
        <v>0</v>
      </c>
      <c r="F8" s="85"/>
      <c r="G8" s="84">
        <f>E8*F8</f>
        <v>0</v>
      </c>
    </row>
    <row r="9" spans="1:8" s="61" customFormat="1" ht="24" outlineLevel="1">
      <c r="A9" s="80">
        <v>2</v>
      </c>
      <c r="B9" s="81" t="s">
        <v>61</v>
      </c>
      <c r="C9" s="82" t="s">
        <v>62</v>
      </c>
      <c r="D9" s="83" t="s">
        <v>63</v>
      </c>
      <c r="E9" s="86">
        <v>1</v>
      </c>
      <c r="F9" s="85"/>
      <c r="G9" s="84">
        <f>E9*F9</f>
        <v>0</v>
      </c>
    </row>
    <row r="10" spans="1:8" s="61" customFormat="1" ht="12" outlineLevel="1">
      <c r="A10" s="80">
        <v>3</v>
      </c>
      <c r="B10" s="81" t="s">
        <v>64</v>
      </c>
      <c r="C10" s="82" t="s">
        <v>65</v>
      </c>
      <c r="D10" s="83" t="s">
        <v>63</v>
      </c>
      <c r="E10" s="86">
        <v>1</v>
      </c>
      <c r="F10" s="85"/>
      <c r="G10" s="84">
        <f>E10*F10</f>
        <v>0</v>
      </c>
    </row>
    <row r="11" spans="1:8" s="61" customFormat="1" ht="12" outlineLevel="1">
      <c r="A11" s="80">
        <v>4</v>
      </c>
      <c r="B11" s="81" t="s">
        <v>66</v>
      </c>
      <c r="C11" s="82" t="s">
        <v>67</v>
      </c>
      <c r="D11" s="83" t="s">
        <v>63</v>
      </c>
      <c r="E11" s="86">
        <v>1</v>
      </c>
      <c r="F11" s="85"/>
      <c r="G11" s="84">
        <f>E11*F11</f>
        <v>0</v>
      </c>
    </row>
    <row r="12" spans="1:8" s="25" customFormat="1" ht="12.75" customHeight="1" outlineLevel="1">
      <c r="A12" s="31"/>
      <c r="B12" s="29"/>
      <c r="C12" s="30"/>
      <c r="D12" s="29"/>
      <c r="E12" s="28"/>
      <c r="F12" s="27"/>
      <c r="G12" s="26"/>
    </row>
    <row r="13" spans="1:8" s="47" customFormat="1" ht="16.5" customHeight="1">
      <c r="A13" s="53"/>
      <c r="B13" s="52"/>
      <c r="C13" s="52" t="s">
        <v>56</v>
      </c>
      <c r="D13" s="51"/>
      <c r="E13" s="50"/>
      <c r="F13" s="49"/>
      <c r="G13" s="48">
        <f>SUBTOTAL(9,G14:G17)</f>
        <v>0</v>
      </c>
    </row>
    <row r="14" spans="1:8" s="61" customFormat="1" ht="12" outlineLevel="1">
      <c r="A14" s="80">
        <v>1</v>
      </c>
      <c r="B14" s="81" t="s">
        <v>68</v>
      </c>
      <c r="C14" s="82" t="s">
        <v>69</v>
      </c>
      <c r="D14" s="83" t="s">
        <v>60</v>
      </c>
      <c r="E14" s="84">
        <f>E8</f>
        <v>0</v>
      </c>
      <c r="F14" s="85"/>
      <c r="G14" s="84">
        <f>E14*F14</f>
        <v>0</v>
      </c>
      <c r="H14" s="87"/>
    </row>
    <row r="15" spans="1:8" s="61" customFormat="1" ht="12" outlineLevel="1">
      <c r="A15" s="80">
        <v>2</v>
      </c>
      <c r="B15" s="81" t="s">
        <v>70</v>
      </c>
      <c r="C15" s="82" t="s">
        <v>71</v>
      </c>
      <c r="D15" s="83" t="s">
        <v>60</v>
      </c>
      <c r="E15" s="84">
        <f>E8</f>
        <v>0</v>
      </c>
      <c r="F15" s="85"/>
      <c r="G15" s="84">
        <f>E15*F15</f>
        <v>0</v>
      </c>
      <c r="H15" s="87"/>
    </row>
    <row r="16" spans="1:8" s="61" customFormat="1" ht="12" outlineLevel="1">
      <c r="A16" s="80">
        <v>3</v>
      </c>
      <c r="B16" s="81" t="s">
        <v>72</v>
      </c>
      <c r="C16" s="82" t="s">
        <v>73</v>
      </c>
      <c r="D16" s="83" t="s">
        <v>60</v>
      </c>
      <c r="E16" s="84">
        <f>E8</f>
        <v>0</v>
      </c>
      <c r="F16" s="85"/>
      <c r="G16" s="84">
        <f>E16*F16</f>
        <v>0</v>
      </c>
      <c r="H16" s="87"/>
    </row>
    <row r="17" spans="1:7" s="61" customFormat="1" ht="24" outlineLevel="1">
      <c r="A17" s="80">
        <v>4</v>
      </c>
      <c r="B17" s="81" t="s">
        <v>74</v>
      </c>
      <c r="C17" s="82" t="s">
        <v>75</v>
      </c>
      <c r="D17" s="83" t="s">
        <v>76</v>
      </c>
      <c r="E17" s="84">
        <v>0</v>
      </c>
      <c r="F17" s="85">
        <v>0</v>
      </c>
      <c r="G17" s="84">
        <f>E17*F17</f>
        <v>0</v>
      </c>
    </row>
    <row r="18" spans="1:7" s="25" customFormat="1" ht="12.75" customHeight="1" outlineLevel="1">
      <c r="A18" s="31"/>
      <c r="B18" s="29"/>
      <c r="C18" s="30"/>
      <c r="D18" s="29"/>
      <c r="E18" s="28"/>
      <c r="F18" s="27"/>
      <c r="G18" s="26"/>
    </row>
  </sheetData>
  <pageMargins left="0.59055118110236227" right="0.59055118110236227" top="0.59055118110236227" bottom="0.59055118110236227" header="0.39370078740157483" footer="0.39370078740157483"/>
  <pageSetup paperSize="9" scale="90" fitToHeight="9999" orientation="landscape" r:id="rId1"/>
  <headerFooter alignWithMargins="0">
    <oddFooter>&amp;C&amp;8&amp;P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outlinePr summaryBelow="0"/>
  </sheetPr>
  <dimension ref="A1:D10"/>
  <sheetViews>
    <sheetView showGridLines="0" view="pageBreakPreview" zoomScale="115" zoomScaleNormal="100" zoomScaleSheetLayoutView="115" workbookViewId="0">
      <pane ySplit="3" topLeftCell="A4" activePane="bottomLeft" state="frozen"/>
      <selection activeCell="D1" sqref="D1"/>
      <selection pane="bottomLeft" activeCell="A22" sqref="A22"/>
    </sheetView>
  </sheetViews>
  <sheetFormatPr defaultRowHeight="12.75" outlineLevelRow="1"/>
  <cols>
    <col min="1" max="1" width="74.42578125" customWidth="1"/>
    <col min="2" max="2" width="15.7109375" customWidth="1"/>
    <col min="3" max="3" width="15.7109375" hidden="1" customWidth="1"/>
  </cols>
  <sheetData>
    <row r="1" spans="1:4" ht="21" customHeight="1">
      <c r="A1" s="17" t="s">
        <v>81</v>
      </c>
      <c r="B1" s="17"/>
      <c r="C1" s="16"/>
    </row>
    <row r="2" spans="1:4" ht="23.25" customHeight="1">
      <c r="A2" s="17" t="s">
        <v>78</v>
      </c>
      <c r="B2" s="17"/>
      <c r="C2" s="16"/>
    </row>
    <row r="3" spans="1:4" ht="13.5" customHeight="1" thickBot="1">
      <c r="A3" s="15" t="s">
        <v>3</v>
      </c>
      <c r="B3" s="15" t="s">
        <v>2</v>
      </c>
      <c r="C3" s="15" t="s">
        <v>1</v>
      </c>
      <c r="D3" s="12"/>
    </row>
    <row r="4" spans="1:4">
      <c r="A4" s="14"/>
      <c r="B4" s="13"/>
      <c r="C4" s="13"/>
      <c r="D4" s="12"/>
    </row>
    <row r="5" spans="1:4" s="9" customFormat="1" ht="33" customHeight="1">
      <c r="A5" s="11" t="str">
        <f>IF(SO03_Interier!$C$5=0,"",SO03_Interier!$C$5)</f>
        <v>SO_03: Vybavení interiéru</v>
      </c>
      <c r="B5" s="10" t="str">
        <f>IF(SO03_Interier!$G$5=0,"",SO03_Interier!$G$5)</f>
        <v/>
      </c>
      <c r="C5" s="9" t="e">
        <f>IF(SO03_Interier!#REF!=0,"",SO03_Interier!#REF!)</f>
        <v>#REF!</v>
      </c>
    </row>
    <row r="6" spans="1:4" s="6" customFormat="1" ht="15" customHeight="1" outlineLevel="1">
      <c r="A6" s="8" t="str">
        <f>IF(SO03_Interier!$C$6=0,"",SO03_Interier!$C$6)</f>
        <v>790.1: Interier atypický</v>
      </c>
      <c r="B6" s="7" t="str">
        <f>IF(SO03_Interier!$G$6=0,"",SO03_Interier!$G$6)</f>
        <v/>
      </c>
      <c r="C6" s="6" t="e">
        <f>IF(SO03_Interier!#REF!=0,"",SO03_Interier!#REF!)</f>
        <v>#REF!</v>
      </c>
    </row>
    <row r="7" spans="1:4" s="6" customFormat="1" ht="15" customHeight="1" outlineLevel="1">
      <c r="A7" s="8" t="str">
        <f>IF(SO03_Interier!$C$16=0,"",SO03_Interier!$C$16)</f>
        <v>790.2: Interier typový</v>
      </c>
      <c r="B7" s="7" t="str">
        <f>IF(SO03_Interier!$G$16=0,"",SO03_Interier!$G$16)</f>
        <v/>
      </c>
      <c r="C7" s="6" t="e">
        <f>IF(SO03_Interier!#REF!=0,"",SO03_Interier!#REF!)</f>
        <v>#REF!</v>
      </c>
    </row>
    <row r="8" spans="1:4" s="6" customFormat="1" ht="15" customHeight="1" outlineLevel="1">
      <c r="A8" s="8" t="str">
        <f>IF(SO03_Interier!$C$31=0,"",SO03_Interier!$C$31)</f>
        <v>790.3: Sanitární vybavení</v>
      </c>
      <c r="B8" s="7" t="str">
        <f>IF(SO03_Interier!$G$31=0,"",SO03_Interier!$G$31)</f>
        <v/>
      </c>
      <c r="C8" s="6" t="e">
        <f>IF(SO03_Interier!#REF!=0,"",SO03_Interier!#REF!)</f>
        <v>#REF!</v>
      </c>
    </row>
    <row r="9" spans="1:4" ht="13.5" outlineLevel="1" thickBot="1">
      <c r="A9" s="5"/>
    </row>
    <row r="10" spans="1:4" s="1" customFormat="1" ht="26.25" customHeight="1">
      <c r="A10" s="4" t="s">
        <v>0</v>
      </c>
      <c r="B10" s="3">
        <f>SUBTOTAL(9,B5:B9)/2</f>
        <v>0</v>
      </c>
      <c r="C10" s="2"/>
    </row>
  </sheetData>
  <pageMargins left="0.59055118110236227" right="0.59055118110236227" top="0.59055118110236227" bottom="0.59055118110236227" header="0.39370078740157483" footer="0.39370078740157483"/>
  <pageSetup paperSize="9" scale="90" orientation="portrait" r:id="rId1"/>
  <headerFooter alignWithMargins="0">
    <oddFooter>&amp;C&amp;8&amp;P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outlinePr summaryBelow="0"/>
  </sheetPr>
  <dimension ref="A1:I39"/>
  <sheetViews>
    <sheetView showGridLines="0" view="pageBreakPreview" zoomScaleNormal="100" zoomScaleSheetLayoutView="100" workbookViewId="0">
      <pane ySplit="3" topLeftCell="A4" activePane="bottomLeft" state="frozen"/>
      <selection activeCell="D1" sqref="D1"/>
      <selection pane="bottomLeft" activeCell="F13" sqref="F8:F13"/>
    </sheetView>
  </sheetViews>
  <sheetFormatPr defaultRowHeight="12.75" outlineLevelRow="1"/>
  <cols>
    <col min="1" max="1" width="5.7109375" style="24" customWidth="1"/>
    <col min="2" max="2" width="14.7109375" style="23" customWidth="1"/>
    <col min="3" max="3" width="75.42578125" style="22" customWidth="1"/>
    <col min="4" max="4" width="4.28515625" style="21" customWidth="1"/>
    <col min="5" max="5" width="13.42578125" style="20" customWidth="1"/>
    <col min="6" max="6" width="12.42578125" style="19" customWidth="1"/>
    <col min="7" max="7" width="15.7109375" style="18" customWidth="1"/>
    <col min="8" max="8" width="9.42578125" customWidth="1"/>
  </cols>
  <sheetData>
    <row r="1" spans="1:7" ht="21" customHeight="1">
      <c r="A1" s="77"/>
      <c r="B1" s="17"/>
      <c r="C1" s="17" t="s">
        <v>81</v>
      </c>
      <c r="D1" s="17"/>
      <c r="E1" s="76"/>
      <c r="F1" s="75"/>
      <c r="G1" s="74"/>
    </row>
    <row r="2" spans="1:7" ht="23.25" customHeight="1">
      <c r="A2" s="77"/>
      <c r="B2" s="17"/>
      <c r="C2" s="17" t="s">
        <v>51</v>
      </c>
      <c r="D2" s="17"/>
      <c r="E2" s="76"/>
      <c r="F2" s="75"/>
      <c r="G2" s="74"/>
    </row>
    <row r="3" spans="1:7" s="72" customFormat="1" ht="13.5" customHeight="1" thickBot="1">
      <c r="A3" s="15" t="s">
        <v>50</v>
      </c>
      <c r="B3" s="15" t="s">
        <v>49</v>
      </c>
      <c r="C3" s="73" t="s">
        <v>3</v>
      </c>
      <c r="D3" s="15" t="s">
        <v>48</v>
      </c>
      <c r="E3" s="15" t="s">
        <v>47</v>
      </c>
      <c r="F3" s="15" t="s">
        <v>46</v>
      </c>
      <c r="G3" s="15" t="s">
        <v>2</v>
      </c>
    </row>
    <row r="4" spans="1:7" ht="11.25" customHeight="1">
      <c r="A4" s="69"/>
      <c r="B4" s="71"/>
      <c r="C4" s="70"/>
      <c r="D4" s="51"/>
      <c r="E4" s="69"/>
      <c r="F4" s="69"/>
      <c r="G4" s="69"/>
    </row>
    <row r="5" spans="1:7" s="62" customFormat="1" ht="18.75" customHeight="1">
      <c r="A5" s="68"/>
      <c r="B5" s="67"/>
      <c r="C5" s="67" t="s">
        <v>45</v>
      </c>
      <c r="D5" s="66"/>
      <c r="E5" s="65"/>
      <c r="F5" s="64"/>
      <c r="G5" s="63">
        <f>SUBTOTAL(9,G6:G39)</f>
        <v>0</v>
      </c>
    </row>
    <row r="6" spans="1:7" s="47" customFormat="1" ht="16.5" customHeight="1">
      <c r="A6" s="53"/>
      <c r="B6" s="52"/>
      <c r="C6" s="52" t="s">
        <v>44</v>
      </c>
      <c r="D6" s="51"/>
      <c r="E6" s="50"/>
      <c r="F6" s="49"/>
      <c r="G6" s="48">
        <f>SUBTOTAL(9,G7:G15)</f>
        <v>0</v>
      </c>
    </row>
    <row r="7" spans="1:7" ht="12" customHeight="1" outlineLevel="1">
      <c r="A7" s="46"/>
      <c r="B7" s="45"/>
      <c r="C7" s="44" t="s">
        <v>12</v>
      </c>
      <c r="D7" s="43"/>
      <c r="E7" s="42"/>
      <c r="F7" s="41"/>
      <c r="G7" s="40"/>
    </row>
    <row r="8" spans="1:7" ht="24" outlineLevel="1">
      <c r="A8" s="38">
        <v>1</v>
      </c>
      <c r="B8" s="37" t="s">
        <v>43</v>
      </c>
      <c r="C8" s="36" t="s">
        <v>82</v>
      </c>
      <c r="D8" s="35" t="s">
        <v>4</v>
      </c>
      <c r="E8" s="34">
        <v>3</v>
      </c>
      <c r="F8" s="33"/>
      <c r="G8" s="32">
        <f t="shared" ref="G8:G13" si="0">E8*F8</f>
        <v>0</v>
      </c>
    </row>
    <row r="9" spans="1:7" ht="36" outlineLevel="1">
      <c r="A9" s="38">
        <v>2</v>
      </c>
      <c r="B9" s="37" t="s">
        <v>42</v>
      </c>
      <c r="C9" s="36" t="s">
        <v>41</v>
      </c>
      <c r="D9" s="35" t="s">
        <v>4</v>
      </c>
      <c r="E9" s="34">
        <v>11</v>
      </c>
      <c r="F9" s="33"/>
      <c r="G9" s="32">
        <f t="shared" si="0"/>
        <v>0</v>
      </c>
    </row>
    <row r="10" spans="1:7" ht="36" outlineLevel="1">
      <c r="A10" s="38">
        <v>3</v>
      </c>
      <c r="B10" s="37" t="s">
        <v>40</v>
      </c>
      <c r="C10" s="36" t="s">
        <v>39</v>
      </c>
      <c r="D10" s="35" t="s">
        <v>4</v>
      </c>
      <c r="E10" s="34">
        <v>1</v>
      </c>
      <c r="F10" s="33"/>
      <c r="G10" s="32">
        <f t="shared" si="0"/>
        <v>0</v>
      </c>
    </row>
    <row r="11" spans="1:7" ht="24" outlineLevel="1">
      <c r="A11" s="38">
        <v>4</v>
      </c>
      <c r="B11" s="37" t="s">
        <v>38</v>
      </c>
      <c r="C11" s="36" t="s">
        <v>37</v>
      </c>
      <c r="D11" s="35" t="s">
        <v>4</v>
      </c>
      <c r="E11" s="34">
        <v>1</v>
      </c>
      <c r="F11" s="33"/>
      <c r="G11" s="32">
        <f t="shared" si="0"/>
        <v>0</v>
      </c>
    </row>
    <row r="12" spans="1:7" ht="60" outlineLevel="1">
      <c r="A12" s="38">
        <v>5</v>
      </c>
      <c r="B12" s="37" t="s">
        <v>36</v>
      </c>
      <c r="C12" s="36" t="s">
        <v>83</v>
      </c>
      <c r="D12" s="35" t="s">
        <v>4</v>
      </c>
      <c r="E12" s="34">
        <v>6</v>
      </c>
      <c r="F12" s="33"/>
      <c r="G12" s="32">
        <f t="shared" si="0"/>
        <v>0</v>
      </c>
    </row>
    <row r="13" spans="1:7" ht="60" outlineLevel="1">
      <c r="A13" s="38">
        <v>6</v>
      </c>
      <c r="B13" s="37" t="s">
        <v>35</v>
      </c>
      <c r="C13" s="36" t="s">
        <v>84</v>
      </c>
      <c r="D13" s="35" t="s">
        <v>4</v>
      </c>
      <c r="E13" s="34">
        <v>8</v>
      </c>
      <c r="F13" s="33"/>
      <c r="G13" s="32">
        <f t="shared" si="0"/>
        <v>0</v>
      </c>
    </row>
    <row r="14" spans="1:7" ht="12" customHeight="1" outlineLevel="1">
      <c r="A14" s="60"/>
      <c r="B14" s="59"/>
      <c r="C14" s="58"/>
      <c r="D14" s="57"/>
      <c r="E14" s="56"/>
      <c r="F14" s="55"/>
      <c r="G14" s="54"/>
    </row>
    <row r="15" spans="1:7" s="25" customFormat="1" ht="12.75" customHeight="1" outlineLevel="1">
      <c r="A15" s="31"/>
      <c r="B15" s="29"/>
      <c r="C15" s="30"/>
      <c r="D15" s="29"/>
      <c r="E15" s="28"/>
      <c r="F15" s="27"/>
      <c r="G15" s="26"/>
    </row>
    <row r="16" spans="1:7" s="47" customFormat="1" ht="16.5" customHeight="1">
      <c r="A16" s="53"/>
      <c r="B16" s="52"/>
      <c r="C16" s="52" t="s">
        <v>34</v>
      </c>
      <c r="D16" s="51"/>
      <c r="E16" s="50"/>
      <c r="F16" s="49"/>
      <c r="G16" s="48">
        <f>SUBTOTAL(9,G17:G30)</f>
        <v>0</v>
      </c>
    </row>
    <row r="17" spans="1:7" ht="12" customHeight="1" outlineLevel="1">
      <c r="A17" s="46"/>
      <c r="B17" s="45"/>
      <c r="C17" s="44" t="s">
        <v>12</v>
      </c>
      <c r="D17" s="43"/>
      <c r="E17" s="42"/>
      <c r="F17" s="41"/>
      <c r="G17" s="40"/>
    </row>
    <row r="18" spans="1:7" ht="36" outlineLevel="1">
      <c r="A18" s="38">
        <v>1</v>
      </c>
      <c r="B18" s="37" t="s">
        <v>33</v>
      </c>
      <c r="C18" s="36" t="s">
        <v>85</v>
      </c>
      <c r="D18" s="35" t="s">
        <v>4</v>
      </c>
      <c r="E18" s="34">
        <v>21</v>
      </c>
      <c r="F18" s="33"/>
      <c r="G18" s="32">
        <f t="shared" ref="G18:G29" si="1">E18*F18</f>
        <v>0</v>
      </c>
    </row>
    <row r="19" spans="1:7" ht="36" outlineLevel="1">
      <c r="A19" s="38">
        <v>2</v>
      </c>
      <c r="B19" s="37" t="s">
        <v>32</v>
      </c>
      <c r="C19" s="36" t="s">
        <v>86</v>
      </c>
      <c r="D19" s="35" t="s">
        <v>4</v>
      </c>
      <c r="E19" s="34">
        <v>8</v>
      </c>
      <c r="F19" s="33"/>
      <c r="G19" s="32">
        <f t="shared" si="1"/>
        <v>0</v>
      </c>
    </row>
    <row r="20" spans="1:7" outlineLevel="1">
      <c r="A20" s="38">
        <v>3</v>
      </c>
      <c r="B20" s="37" t="s">
        <v>31</v>
      </c>
      <c r="C20" s="36" t="s">
        <v>87</v>
      </c>
      <c r="D20" s="35" t="s">
        <v>4</v>
      </c>
      <c r="E20" s="34">
        <v>2</v>
      </c>
      <c r="F20" s="33"/>
      <c r="G20" s="32">
        <f t="shared" si="1"/>
        <v>0</v>
      </c>
    </row>
    <row r="21" spans="1:7" ht="24" outlineLevel="1">
      <c r="A21" s="38">
        <v>4</v>
      </c>
      <c r="B21" s="37" t="s">
        <v>30</v>
      </c>
      <c r="C21" s="36" t="s">
        <v>29</v>
      </c>
      <c r="D21" s="35" t="s">
        <v>4</v>
      </c>
      <c r="E21" s="34">
        <v>3</v>
      </c>
      <c r="F21" s="33"/>
      <c r="G21" s="32">
        <f t="shared" si="1"/>
        <v>0</v>
      </c>
    </row>
    <row r="22" spans="1:7" ht="36" outlineLevel="1">
      <c r="A22" s="38">
        <v>5</v>
      </c>
      <c r="B22" s="37" t="s">
        <v>28</v>
      </c>
      <c r="C22" s="36" t="s">
        <v>88</v>
      </c>
      <c r="D22" s="35" t="s">
        <v>4</v>
      </c>
      <c r="E22" s="34">
        <v>21</v>
      </c>
      <c r="F22" s="33"/>
      <c r="G22" s="32">
        <f t="shared" si="1"/>
        <v>0</v>
      </c>
    </row>
    <row r="23" spans="1:7" outlineLevel="1">
      <c r="A23" s="38">
        <v>6</v>
      </c>
      <c r="B23" s="37" t="s">
        <v>27</v>
      </c>
      <c r="C23" s="36" t="s">
        <v>26</v>
      </c>
      <c r="D23" s="35" t="s">
        <v>4</v>
      </c>
      <c r="E23" s="34">
        <v>3</v>
      </c>
      <c r="F23" s="33"/>
      <c r="G23" s="32">
        <f t="shared" si="1"/>
        <v>0</v>
      </c>
    </row>
    <row r="24" spans="1:7" ht="24" outlineLevel="1">
      <c r="A24" s="38">
        <v>7</v>
      </c>
      <c r="B24" s="37" t="s">
        <v>25</v>
      </c>
      <c r="C24" s="36" t="s">
        <v>24</v>
      </c>
      <c r="D24" s="35" t="s">
        <v>4</v>
      </c>
      <c r="E24" s="34">
        <v>1</v>
      </c>
      <c r="F24" s="33"/>
      <c r="G24" s="32">
        <f t="shared" si="1"/>
        <v>0</v>
      </c>
    </row>
    <row r="25" spans="1:7" ht="24" outlineLevel="1">
      <c r="A25" s="38">
        <v>8</v>
      </c>
      <c r="B25" s="37" t="s">
        <v>23</v>
      </c>
      <c r="C25" s="36" t="s">
        <v>22</v>
      </c>
      <c r="D25" s="35" t="s">
        <v>4</v>
      </c>
      <c r="E25" s="34">
        <v>16</v>
      </c>
      <c r="F25" s="33"/>
      <c r="G25" s="32">
        <f t="shared" si="1"/>
        <v>0</v>
      </c>
    </row>
    <row r="26" spans="1:7" ht="24" outlineLevel="1">
      <c r="A26" s="38">
        <v>9</v>
      </c>
      <c r="B26" s="37" t="s">
        <v>21</v>
      </c>
      <c r="C26" s="36" t="s">
        <v>20</v>
      </c>
      <c r="D26" s="35" t="s">
        <v>4</v>
      </c>
      <c r="E26" s="34">
        <v>2</v>
      </c>
      <c r="F26" s="33"/>
      <c r="G26" s="32">
        <f t="shared" si="1"/>
        <v>0</v>
      </c>
    </row>
    <row r="27" spans="1:7" ht="24" outlineLevel="1">
      <c r="A27" s="38">
        <v>10</v>
      </c>
      <c r="B27" s="37" t="s">
        <v>19</v>
      </c>
      <c r="C27" s="36" t="s">
        <v>18</v>
      </c>
      <c r="D27" s="35" t="s">
        <v>4</v>
      </c>
      <c r="E27" s="34">
        <v>15</v>
      </c>
      <c r="F27" s="33"/>
      <c r="G27" s="32">
        <f t="shared" si="1"/>
        <v>0</v>
      </c>
    </row>
    <row r="28" spans="1:7" outlineLevel="1">
      <c r="A28" s="38">
        <v>11</v>
      </c>
      <c r="B28" s="37" t="s">
        <v>17</v>
      </c>
      <c r="C28" s="36" t="s">
        <v>16</v>
      </c>
      <c r="D28" s="35" t="s">
        <v>4</v>
      </c>
      <c r="E28" s="34">
        <v>10</v>
      </c>
      <c r="F28" s="33"/>
      <c r="G28" s="32">
        <f t="shared" si="1"/>
        <v>0</v>
      </c>
    </row>
    <row r="29" spans="1:7" ht="24" outlineLevel="1">
      <c r="A29" s="38">
        <v>12</v>
      </c>
      <c r="B29" s="37" t="s">
        <v>15</v>
      </c>
      <c r="C29" s="36" t="s">
        <v>14</v>
      </c>
      <c r="D29" s="35" t="s">
        <v>4</v>
      </c>
      <c r="E29" s="34">
        <v>1</v>
      </c>
      <c r="F29" s="33"/>
      <c r="G29" s="32">
        <f t="shared" si="1"/>
        <v>0</v>
      </c>
    </row>
    <row r="30" spans="1:7" s="25" customFormat="1" ht="12.75" customHeight="1" outlineLevel="1">
      <c r="A30" s="31"/>
      <c r="B30" s="29"/>
      <c r="C30" s="30"/>
      <c r="D30" s="29"/>
      <c r="E30" s="28"/>
      <c r="F30" s="27"/>
      <c r="G30" s="26"/>
    </row>
    <row r="31" spans="1:7" s="47" customFormat="1" ht="16.5" customHeight="1">
      <c r="A31" s="53"/>
      <c r="B31" s="52"/>
      <c r="C31" s="52" t="s">
        <v>13</v>
      </c>
      <c r="D31" s="51"/>
      <c r="E31" s="50"/>
      <c r="F31" s="49"/>
      <c r="G31" s="48">
        <f>SUBTOTAL(9,G32:G38)</f>
        <v>0</v>
      </c>
    </row>
    <row r="32" spans="1:7" ht="12" customHeight="1" outlineLevel="1">
      <c r="A32" s="46"/>
      <c r="B32" s="45"/>
      <c r="C32" s="44" t="s">
        <v>12</v>
      </c>
      <c r="D32" s="43"/>
      <c r="E32" s="42"/>
      <c r="F32" s="41"/>
      <c r="G32" s="40"/>
    </row>
    <row r="33" spans="1:9" ht="24" outlineLevel="1">
      <c r="A33" s="38">
        <v>1</v>
      </c>
      <c r="B33" s="37" t="s">
        <v>11</v>
      </c>
      <c r="C33" s="88" t="s">
        <v>89</v>
      </c>
      <c r="D33" s="35" t="s">
        <v>4</v>
      </c>
      <c r="E33" s="34">
        <v>2</v>
      </c>
      <c r="F33" s="33"/>
      <c r="G33" s="32">
        <f>E33*F33</f>
        <v>0</v>
      </c>
      <c r="I33" s="39"/>
    </row>
    <row r="34" spans="1:9" outlineLevel="1">
      <c r="A34" s="38">
        <v>3</v>
      </c>
      <c r="B34" s="37" t="s">
        <v>10</v>
      </c>
      <c r="C34" s="88" t="s">
        <v>90</v>
      </c>
      <c r="D34" s="35" t="s">
        <v>4</v>
      </c>
      <c r="E34" s="34">
        <v>2</v>
      </c>
      <c r="F34" s="33"/>
      <c r="G34" s="32">
        <f>E34*F34</f>
        <v>0</v>
      </c>
    </row>
    <row r="35" spans="1:9" outlineLevel="1">
      <c r="A35" s="38">
        <v>4</v>
      </c>
      <c r="B35" s="37" t="s">
        <v>9</v>
      </c>
      <c r="C35" s="88" t="s">
        <v>91</v>
      </c>
      <c r="D35" s="35" t="s">
        <v>4</v>
      </c>
      <c r="E35" s="34">
        <v>3</v>
      </c>
      <c r="F35" s="33"/>
      <c r="G35" s="32">
        <f>E35*F35</f>
        <v>0</v>
      </c>
    </row>
    <row r="36" spans="1:9" outlineLevel="1">
      <c r="A36" s="38">
        <v>7</v>
      </c>
      <c r="B36" s="37" t="s">
        <v>8</v>
      </c>
      <c r="C36" s="88" t="s">
        <v>7</v>
      </c>
      <c r="D36" s="35" t="s">
        <v>4</v>
      </c>
      <c r="E36" s="34">
        <v>2</v>
      </c>
      <c r="F36" s="33"/>
      <c r="G36" s="32">
        <f>E36*F36</f>
        <v>0</v>
      </c>
    </row>
    <row r="37" spans="1:9" outlineLevel="1">
      <c r="A37" s="38">
        <v>8</v>
      </c>
      <c r="B37" s="37" t="s">
        <v>6</v>
      </c>
      <c r="C37" s="88" t="s">
        <v>5</v>
      </c>
      <c r="D37" s="35" t="s">
        <v>4</v>
      </c>
      <c r="E37" s="34">
        <v>1</v>
      </c>
      <c r="F37" s="33"/>
      <c r="G37" s="32">
        <f>E37*F37</f>
        <v>0</v>
      </c>
    </row>
    <row r="38" spans="1:9" s="25" customFormat="1" ht="12.75" customHeight="1" outlineLevel="1">
      <c r="A38" s="31"/>
      <c r="B38" s="29"/>
      <c r="C38" s="30"/>
      <c r="D38" s="29"/>
      <c r="E38" s="28"/>
      <c r="F38" s="27"/>
      <c r="G38" s="26"/>
    </row>
    <row r="39" spans="1:9" s="25" customFormat="1" ht="12.75" customHeight="1">
      <c r="A39" s="31"/>
      <c r="B39" s="29"/>
      <c r="C39" s="30"/>
      <c r="D39" s="29"/>
      <c r="E39" s="28"/>
      <c r="F39" s="27"/>
      <c r="G39" s="26"/>
    </row>
  </sheetData>
  <pageMargins left="0.59055118110236227" right="0.59055118110236227" top="0.59055118110236227" bottom="0.59055118110236227" header="0.39370078740157483" footer="0.39370078740157483"/>
  <pageSetup paperSize="9" scale="90" fitToHeight="9999" orientation="landscape" r:id="rId1"/>
  <headerFooter alignWithMargins="0">
    <oddFooter>&amp;C&amp;8&amp;P z &amp;N</oddFooter>
  </headerFooter>
  <rowBreaks count="2" manualBreakCount="2">
    <brk id="15" max="16383" man="1"/>
    <brk id="3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3</vt:i4>
      </vt:variant>
    </vt:vector>
  </HeadingPairs>
  <TitlesOfParts>
    <vt:vector size="8" baseType="lpstr">
      <vt:lpstr>REKAPITULACE stavby</vt:lpstr>
      <vt:lpstr>SO00_Rekapitulace</vt:lpstr>
      <vt:lpstr>SO00_VN_ON</vt:lpstr>
      <vt:lpstr>SO03_Rekapitulace</vt:lpstr>
      <vt:lpstr>SO03_Interier</vt:lpstr>
      <vt:lpstr>SO00_VN_ON!Názvy_tisku</vt:lpstr>
      <vt:lpstr>SO03_Interier!Názvy_tisku</vt:lpstr>
      <vt:lpstr>SO03_Interier!Oblast_tisku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Questima_05</dc:creator>
  <cp:lastModifiedBy>Martin Vénos</cp:lastModifiedBy>
  <cp:lastPrinted>2014-06-06T12:13:53Z</cp:lastPrinted>
  <dcterms:created xsi:type="dcterms:W3CDTF">2014-06-06T07:37:28Z</dcterms:created>
  <dcterms:modified xsi:type="dcterms:W3CDTF">2016-02-17T12:07:44Z</dcterms:modified>
</cp:coreProperties>
</file>