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65416" yWindow="65416" windowWidth="29040" windowHeight="15840" activeTab="0"/>
  </bookViews>
  <sheets>
    <sheet name="Část A - ND trenažery" sheetId="2" r:id="rId1"/>
  </sheets>
  <definedNames>
    <definedName name="_xlnm.Print_Area" localSheetId="0">'Část A - ND trenažery'!$A$68:$E$75</definedName>
  </definedNames>
  <calcPr calcId="191029"/>
</workbook>
</file>

<file path=xl/sharedStrings.xml><?xml version="1.0" encoding="utf-8"?>
<sst xmlns="http://schemas.openxmlformats.org/spreadsheetml/2006/main" count="161" uniqueCount="119">
  <si>
    <t>Náhradní díl</t>
  </si>
  <si>
    <t>Pracoviště LF v HK</t>
  </si>
  <si>
    <t>biochemie</t>
  </si>
  <si>
    <t>Model paže pro nácvik venepunkce - 2ks Zdokonalená paže pro napíchnutí žíly (00290 Helago)</t>
  </si>
  <si>
    <t>Jehly pro vícenásobné odběry 0,7x38 mm (černá) Speciální sterilní jehly určené pro vícenásobné odběry v uzavřeném odbětovém systému 0,7 x 38 mm 22G (černá), kompatibilní se systémem Vacutainer 100 ks</t>
  </si>
  <si>
    <t>Držák jehly pro vícenásobné odběry Držák jehly jednorázový bílý - kompatibilní s jehlami pro vícenásobné odběry, kompatibilní se systémem Vacutainer</t>
  </si>
  <si>
    <t>fyziologie</t>
  </si>
  <si>
    <t>INTERNA</t>
  </si>
  <si>
    <t xml:space="preserve">Trenažer punkce a drenáže hrudníku </t>
  </si>
  <si>
    <t>Standardní vložky k provádění hrudní drenáže (balení po dvou)</t>
  </si>
  <si>
    <t>Vylepšené vložky k provádění hrudní drenáže (balení po dvou)</t>
  </si>
  <si>
    <t>Vložky k provádění hrudní punkce (balení po dvou)</t>
  </si>
  <si>
    <t xml:space="preserve">Hrudní dren pigtail </t>
  </si>
  <si>
    <t>Hrudní dreny</t>
  </si>
  <si>
    <t>Peán chirurgický</t>
  </si>
  <si>
    <t>Skalpel jednorázový (balení 10 ks)</t>
  </si>
  <si>
    <t>Buničitá vata</t>
  </si>
  <si>
    <t>Periferní žilní katetry</t>
  </si>
  <si>
    <t>RADIOLOGIE+INTERNA</t>
  </si>
  <si>
    <t>Trenažer pro ultrazvukový nácvik kanylace centrální žíly</t>
  </si>
  <si>
    <t>Uz gel (500 ml)</t>
  </si>
  <si>
    <t>náhradní materiál k zdokonalené paži pro napíchnutí žíly</t>
  </si>
  <si>
    <t>ÚSL - Oddělení ošetřovatelství</t>
  </si>
  <si>
    <t>Zdokonalená paže pro napíchnutí žíly</t>
  </si>
  <si>
    <t>Chirurgický obvazovací simulátor</t>
  </si>
  <si>
    <t>Simulátor pro přednemocniční a ošetřovatelskou péči Susie</t>
  </si>
  <si>
    <t>umělá kůže</t>
  </si>
  <si>
    <t>šicí materiál</t>
  </si>
  <si>
    <t>interna</t>
  </si>
  <si>
    <t>Profesionální vložka na kůži Mk 2 – velká (po 2 ks)</t>
  </si>
  <si>
    <t>Vložky pro malé kožní výkony</t>
  </si>
  <si>
    <t>ORL</t>
  </si>
  <si>
    <t>Tracheotomický trenažér Sakamoto</t>
  </si>
  <si>
    <t>3 ks v balení</t>
  </si>
  <si>
    <t>Biochemie</t>
  </si>
  <si>
    <t>Chirurgická klinika</t>
  </si>
  <si>
    <t>vel. S</t>
  </si>
  <si>
    <t>vel. M</t>
  </si>
  <si>
    <t>vel. L</t>
  </si>
  <si>
    <t>sada chirurgických nástrojů</t>
  </si>
  <si>
    <t>Limbs&amp;Things</t>
  </si>
  <si>
    <t>Blue Phantom</t>
  </si>
  <si>
    <t>obj.č.00291 -Limbs&amp;Things</t>
  </si>
  <si>
    <t>obj.č.00292 -Limbs&amp;Things</t>
  </si>
  <si>
    <t>obj.č.00021 -Limbs&amp;Things</t>
  </si>
  <si>
    <t>obj.č.00293 -Limbs&amp;Things</t>
  </si>
  <si>
    <t>obj.č.00295 -Limbs&amp;Things</t>
  </si>
  <si>
    <t>obj.č.00303 -Limbs&amp;Things</t>
  </si>
  <si>
    <t xml:space="preserve">Kanyla s křidélkem- flexila velikost 20G </t>
  </si>
  <si>
    <t>Buničitá vata - dělená 4x5cm , role, 500ks</t>
  </si>
  <si>
    <t>obj.č.60234 - Limbs&amp;Things</t>
  </si>
  <si>
    <t>obj.č.60232 - Limbs&amp;Things</t>
  </si>
  <si>
    <t>obj.č.60231 - Limbs&amp;Things</t>
  </si>
  <si>
    <t>Pean rovný 17 cm</t>
  </si>
  <si>
    <t>obj.č.00294 -Limbs&amp;Things</t>
  </si>
  <si>
    <t>LF09919 - NASCO Inc</t>
  </si>
  <si>
    <t>LF01023 - NASCO Inc</t>
  </si>
  <si>
    <t>S2000 - Gaumard</t>
  </si>
  <si>
    <t>Hrudní kůže s přípojkami pro EKG a AED defibrilátor, pro simulátor S2000, Gaumard</t>
  </si>
  <si>
    <t>Náhradní IM vložky pro injekce do stehna , pro simulátor S2000, Gaumard</t>
  </si>
  <si>
    <t>Náhradní IM vložka pro injekce do paže, pro simulátor S2000, Gaumard</t>
  </si>
  <si>
    <t>Silikonový olej , pro simulátor S2000, Gaumard</t>
  </si>
  <si>
    <t>Lepicí páska na uzavření trachey , pro simulátor S2000, Gaumard</t>
  </si>
  <si>
    <t>Náhradní kůže pro dolní část pravé paže, pro simulátor S2000, Gaumard</t>
  </si>
  <si>
    <t>Bezdrátový ovladač pro nastavení životních funkcí , pro simulátor S2000, Gaumard</t>
  </si>
  <si>
    <t>00291 – Náhradní kůže</t>
  </si>
  <si>
    <t>00292 – Náhradní sada žil</t>
  </si>
  <si>
    <t xml:space="preserve">00293 – Lubrikant </t>
  </si>
  <si>
    <t>00021 – Umělá krev</t>
  </si>
  <si>
    <t>00295 – Modul – žilní jednotka AV</t>
  </si>
  <si>
    <t>LF09919 – Čistič nečistot Nasco</t>
  </si>
  <si>
    <t>LF01023 – Čistič od náplastí – Glue-Off</t>
  </si>
  <si>
    <t>šicí materiál "Safil 3/0"70 cm  balení 36 ks</t>
  </si>
  <si>
    <t>šicí materiál  Premilene 3/0" DS19, 75 cm</t>
  </si>
  <si>
    <t>Polštářek pro sešití rány 00041</t>
  </si>
  <si>
    <t>obj.č.00041 - Limbs&amp;Things</t>
  </si>
  <si>
    <t>obj.č.90065 - Limbs&amp;Things</t>
  </si>
  <si>
    <t>obj.č.00092 - Limbs&amp;Things</t>
  </si>
  <si>
    <t>lubrikant (silikonový olej)pro simulátor M172 Sakamoto</t>
  </si>
  <si>
    <t>náhradní průdušnice (sada po 3 ks) pro simulátor M172 Sakamoto</t>
  </si>
  <si>
    <t>náhradní kůže (sada po 3 ks)pro simulátor M172 Sakamoto</t>
  </si>
  <si>
    <t>Rectum unit no.1 pro simulátor M92 Kyoto Kagaku</t>
  </si>
  <si>
    <t>Rectum unit no.2 pro simulátor M92 Kyoto Kagaku</t>
  </si>
  <si>
    <t>Rectum unit no.3 pro simulátor M92 Kyoto Kagaku</t>
  </si>
  <si>
    <t>Rectum unit no.4 pro simulátor M92 Kyoto Kagaku</t>
  </si>
  <si>
    <t>Jehelec pro laparoskopický trenažér V typ 5/330</t>
  </si>
  <si>
    <t>Kleště úchopové a preparační pro laparoskopický trenažér</t>
  </si>
  <si>
    <t>Nůžky zakřivené vlevo 5/310 pro laparoskopický trenažér</t>
  </si>
  <si>
    <t>Výměnný punkční blok Pro simulátor BPH663 GEN II Ultrasound Central Line Model</t>
  </si>
  <si>
    <t xml:space="preserve">00303 - láhev pro naplnění žilní jednotky kapalinou </t>
  </si>
  <si>
    <t>Odběrové zkumavky 5 ml, kompatibilní se systémem Vacutainer</t>
  </si>
  <si>
    <t xml:space="preserve">CVC set: 1-lumen, 16 Ga/20 cm, punkční jehla, zaváděcí drát, dilatátor </t>
  </si>
  <si>
    <t>Rukavice (vyšetřovací rukavice)</t>
  </si>
  <si>
    <t xml:space="preserve">Typizované 100ks balení. </t>
  </si>
  <si>
    <t>Vata buničitá Přířezy 18.5x28.5 / 5 kg</t>
  </si>
  <si>
    <t>Metzenbaum-nelson nůžky preparační tupé zahnuté 20cm</t>
  </si>
  <si>
    <t>Nůžky chirurgické rovnétupé 18,5 cm</t>
  </si>
  <si>
    <t>Pinzeta chirurgická rovná 1x2 Z 18 cm</t>
  </si>
  <si>
    <t>Mayo-Hegar jehelec 18 cm</t>
  </si>
  <si>
    <t>Mathieu jehelec bez drážky 17 cm</t>
  </si>
  <si>
    <t>Držátko skalpelových čepelek č.3</t>
  </si>
  <si>
    <t>Čepelka skalpelová fig.10 (100ks)</t>
  </si>
  <si>
    <t>Jones svorka na prádlo 5 cm</t>
  </si>
  <si>
    <t>Semken pinzeta anatomická rovná  15,5 cm</t>
  </si>
  <si>
    <t>Semken pinzeta chirurgická rovná 1x2 Z 15,5 cm</t>
  </si>
  <si>
    <t xml:space="preserve">ORL </t>
  </si>
  <si>
    <t>Chirurgie</t>
  </si>
  <si>
    <t>Stomatologie</t>
  </si>
  <si>
    <t>Obličejová maska pro fantomovou hlavu P-6 a PK-2 (pro dentální simulátory A-dec)</t>
  </si>
  <si>
    <t>Počet ks</t>
  </si>
  <si>
    <t>x</t>
  </si>
  <si>
    <t>např. Medin</t>
  </si>
  <si>
    <t>např. B Braun</t>
  </si>
  <si>
    <t>Náklady za materiál či ND vč. DPH celkem</t>
  </si>
  <si>
    <t>Specifikace produktu/výrobce*</t>
  </si>
  <si>
    <t>*Jedná se o uvedení příkladu.</t>
  </si>
  <si>
    <t>Fantom/Trenažer                                                Jednotková cena ND bez DPH</t>
  </si>
  <si>
    <t>CELKOVÁ CENA VČ. DPH</t>
  </si>
  <si>
    <t>CELKOVÁ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</si>
</sst>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(&quot;$&quot;* #,##0.00_);_(&quot;$&quot;* \(#,##0.00\);_(&quot;$&quot;* &quot;-&quot;??_);_(@_)"/>
    <numFmt numFmtId="166" formatCode="_-[$$-409]* #,##0.00_ ;_-[$$-409]* \-#,##0.00\ ;_-[$$-409]* &quot;-&quot;??_ ;_-@_ "/>
    <numFmt numFmtId="167" formatCode="_([$$-409]* #,##0.00_);_([$$-409]* \(#,##0.00\);_([$$-409]* &quot;-&quot;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0"/>
      <name val="Helv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45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 CE"/>
      <family val="2"/>
    </font>
    <font>
      <b/>
      <sz val="11"/>
      <color theme="5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</cellStyleXfs>
  <cellXfs count="170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21" applyFont="1" applyFill="1" applyBorder="1" applyAlignment="1">
      <alignment vertical="center" wrapText="1" shrinkToFit="1"/>
      <protection/>
    </xf>
    <xf numFmtId="0" fontId="9" fillId="0" borderId="0" xfId="0" applyFont="1" applyFill="1" applyBorder="1"/>
    <xf numFmtId="0" fontId="9" fillId="3" borderId="1" xfId="0" applyFont="1" applyFill="1" applyBorder="1"/>
    <xf numFmtId="0" fontId="5" fillId="4" borderId="1" xfId="0" applyFont="1" applyFill="1" applyBorder="1"/>
    <xf numFmtId="0" fontId="9" fillId="4" borderId="1" xfId="0" applyFont="1" applyFill="1" applyBorder="1"/>
    <xf numFmtId="0" fontId="5" fillId="4" borderId="0" xfId="0" applyFont="1" applyFill="1" applyBorder="1"/>
    <xf numFmtId="0" fontId="5" fillId="5" borderId="1" xfId="0" applyFont="1" applyFill="1" applyBorder="1"/>
    <xf numFmtId="0" fontId="9" fillId="5" borderId="1" xfId="0" applyFont="1" applyFill="1" applyBorder="1"/>
    <xf numFmtId="0" fontId="5" fillId="5" borderId="0" xfId="0" applyFont="1" applyFill="1" applyBorder="1"/>
    <xf numFmtId="0" fontId="9" fillId="5" borderId="0" xfId="0" applyFont="1" applyFill="1" applyBorder="1"/>
    <xf numFmtId="0" fontId="13" fillId="0" borderId="0" xfId="0" applyFont="1" applyBorder="1"/>
    <xf numFmtId="0" fontId="13" fillId="6" borderId="1" xfId="0" applyFont="1" applyFill="1" applyBorder="1"/>
    <xf numFmtId="0" fontId="10" fillId="0" borderId="0" xfId="0" applyFont="1" applyBorder="1"/>
    <xf numFmtId="0" fontId="13" fillId="7" borderId="1" xfId="0" applyFont="1" applyFill="1" applyBorder="1"/>
    <xf numFmtId="0" fontId="12" fillId="0" borderId="0" xfId="0" applyFont="1" applyFill="1" applyBorder="1"/>
    <xf numFmtId="0" fontId="15" fillId="5" borderId="0" xfId="0" applyFont="1" applyFill="1" applyBorder="1"/>
    <xf numFmtId="0" fontId="15" fillId="5" borderId="1" xfId="0" applyFont="1" applyFill="1" applyBorder="1"/>
    <xf numFmtId="0" fontId="9" fillId="0" borderId="0" xfId="0" applyFont="1"/>
    <xf numFmtId="0" fontId="5" fillId="0" borderId="0" xfId="0" applyFont="1" applyFill="1" applyBorder="1"/>
    <xf numFmtId="0" fontId="5" fillId="0" borderId="0" xfId="0" applyFont="1"/>
    <xf numFmtId="0" fontId="0" fillId="0" borderId="0" xfId="0" applyFill="1"/>
    <xf numFmtId="0" fontId="13" fillId="0" borderId="0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8" fillId="0" borderId="0" xfId="0" applyFont="1" applyFill="1" applyBorder="1"/>
    <xf numFmtId="0" fontId="4" fillId="2" borderId="1" xfId="21" applyFont="1" applyFill="1" applyBorder="1" applyAlignment="1" applyProtection="1">
      <alignment horizontal="center" vertical="center" wrapText="1" shrinkToFit="1"/>
      <protection/>
    </xf>
    <xf numFmtId="0" fontId="4" fillId="2" borderId="1" xfId="21" applyFont="1" applyFill="1" applyBorder="1" applyAlignment="1" applyProtection="1">
      <alignment horizontal="left" vertical="center" wrapText="1" shrinkToFit="1"/>
      <protection/>
    </xf>
    <xf numFmtId="0" fontId="9" fillId="8" borderId="1" xfId="0" applyFont="1" applyFill="1" applyBorder="1" applyProtection="1">
      <protection/>
    </xf>
    <xf numFmtId="0" fontId="2" fillId="8" borderId="1" xfId="0" applyFont="1" applyFill="1" applyBorder="1" applyProtection="1">
      <protection/>
    </xf>
    <xf numFmtId="0" fontId="9" fillId="8" borderId="1" xfId="0" applyFont="1" applyFill="1" applyBorder="1" applyAlignment="1" applyProtection="1">
      <alignment horizontal="left"/>
      <protection/>
    </xf>
    <xf numFmtId="0" fontId="9" fillId="0" borderId="1" xfId="0" applyFont="1" applyFill="1" applyBorder="1" applyProtection="1"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5" borderId="1" xfId="0" applyFont="1" applyFill="1" applyBorder="1" applyAlignment="1" applyProtection="1">
      <alignment horizontal="left"/>
      <protection/>
    </xf>
    <xf numFmtId="0" fontId="15" fillId="5" borderId="1" xfId="0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wrapText="1"/>
      <protection/>
    </xf>
    <xf numFmtId="0" fontId="9" fillId="8" borderId="1" xfId="0" applyFont="1" applyFill="1" applyBorder="1" applyAlignment="1" applyProtection="1">
      <alignment horizontal="left" wrapText="1"/>
      <protection/>
    </xf>
    <xf numFmtId="0" fontId="9" fillId="5" borderId="1" xfId="0" applyFont="1" applyFill="1" applyBorder="1" applyProtection="1">
      <protection/>
    </xf>
    <xf numFmtId="0" fontId="9" fillId="0" borderId="1" xfId="0" applyFont="1" applyBorder="1" applyProtection="1">
      <protection/>
    </xf>
    <xf numFmtId="0" fontId="5" fillId="0" borderId="1" xfId="0" applyFont="1" applyBorder="1" applyAlignment="1" applyProtection="1">
      <alignment horizontal="left"/>
      <protection/>
    </xf>
    <xf numFmtId="0" fontId="2" fillId="8" borderId="1" xfId="0" applyFont="1" applyFill="1" applyBorder="1" applyProtection="1">
      <protection/>
    </xf>
    <xf numFmtId="0" fontId="0" fillId="8" borderId="1" xfId="0" applyFill="1" applyBorder="1" applyAlignment="1" applyProtection="1">
      <alignment horizontal="left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Protection="1">
      <protection/>
    </xf>
    <xf numFmtId="0" fontId="5" fillId="8" borderId="1" xfId="0" applyFont="1" applyFill="1" applyBorder="1" applyAlignment="1" applyProtection="1">
      <alignment horizontal="left"/>
      <protection/>
    </xf>
    <xf numFmtId="0" fontId="5" fillId="8" borderId="1" xfId="0" applyFont="1" applyFill="1" applyBorder="1" applyAlignment="1" applyProtection="1">
      <alignment horizontal="left"/>
      <protection/>
    </xf>
    <xf numFmtId="0" fontId="5" fillId="0" borderId="1" xfId="0" applyFont="1" applyBorder="1" applyProtection="1"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2" xfId="0" applyFont="1" applyBorder="1" applyProtection="1">
      <protection/>
    </xf>
    <xf numFmtId="0" fontId="9" fillId="8" borderId="2" xfId="0" applyFont="1" applyFill="1" applyBorder="1" applyProtection="1">
      <protection/>
    </xf>
    <xf numFmtId="0" fontId="5" fillId="0" borderId="1" xfId="0" applyFont="1" applyFill="1" applyBorder="1" applyAlignment="1" applyProtection="1">
      <alignment horizontal="left" vertical="center"/>
      <protection/>
    </xf>
    <xf numFmtId="0" fontId="10" fillId="8" borderId="1" xfId="0" applyFont="1" applyFill="1" applyBorder="1" applyProtection="1">
      <protection/>
    </xf>
    <xf numFmtId="0" fontId="11" fillId="0" borderId="1" xfId="0" applyFont="1" applyBorder="1" applyAlignment="1" applyProtection="1">
      <alignment horizontal="left"/>
      <protection/>
    </xf>
    <xf numFmtId="4" fontId="9" fillId="8" borderId="1" xfId="53" applyNumberFormat="1" applyFont="1" applyFill="1" applyBorder="1" applyAlignment="1" applyProtection="1">
      <alignment horizontal="right"/>
      <protection/>
    </xf>
    <xf numFmtId="0" fontId="4" fillId="8" borderId="1" xfId="21" applyFont="1" applyFill="1" applyBorder="1" applyAlignment="1" applyProtection="1">
      <alignment horizontal="left" vertical="center" wrapText="1" shrinkToFit="1"/>
      <protection/>
    </xf>
    <xf numFmtId="0" fontId="11" fillId="0" borderId="1" xfId="21" applyFont="1" applyFill="1" applyBorder="1" applyAlignment="1" applyProtection="1">
      <alignment horizontal="left" wrapText="1" shrinkToFit="1"/>
      <protection/>
    </xf>
    <xf numFmtId="0" fontId="10" fillId="0" borderId="1" xfId="21" applyFont="1" applyFill="1" applyBorder="1" applyAlignment="1" applyProtection="1">
      <alignment horizontal="left" vertical="center" wrapText="1" shrinkToFit="1"/>
      <protection/>
    </xf>
    <xf numFmtId="0" fontId="4" fillId="0" borderId="1" xfId="21" applyFont="1" applyFill="1" applyBorder="1" applyAlignment="1" applyProtection="1">
      <alignment horizontal="center" vertical="center" wrapText="1" shrinkToFit="1"/>
      <protection/>
    </xf>
    <xf numFmtId="0" fontId="4" fillId="0" borderId="1" xfId="21" applyFont="1" applyFill="1" applyBorder="1" applyAlignment="1" applyProtection="1">
      <alignment horizontal="left" vertical="center" wrapText="1" shrinkToFit="1"/>
      <protection/>
    </xf>
    <xf numFmtId="0" fontId="0" fillId="0" borderId="1" xfId="0" applyFill="1" applyBorder="1" applyProtection="1"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5" fillId="5" borderId="1" xfId="0" applyFont="1" applyFill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4" fillId="2" borderId="3" xfId="21" applyFont="1" applyFill="1" applyBorder="1" applyAlignment="1" applyProtection="1">
      <alignment horizontal="center" vertical="center" wrapText="1" shrinkToFit="1"/>
      <protection/>
    </xf>
    <xf numFmtId="0" fontId="5" fillId="8" borderId="3" xfId="0" applyFont="1" applyFill="1" applyBorder="1" applyProtection="1">
      <protection/>
    </xf>
    <xf numFmtId="0" fontId="5" fillId="0" borderId="3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/>
      <protection/>
    </xf>
    <xf numFmtId="0" fontId="9" fillId="8" borderId="3" xfId="0" applyFont="1" applyFill="1" applyBorder="1" applyProtection="1">
      <protection/>
    </xf>
    <xf numFmtId="0" fontId="5" fillId="5" borderId="3" xfId="0" applyFont="1" applyFill="1" applyBorder="1" applyProtection="1">
      <protection/>
    </xf>
    <xf numFmtId="0" fontId="5" fillId="5" borderId="3" xfId="0" applyFont="1" applyFill="1" applyBorder="1" applyProtection="1">
      <protection/>
    </xf>
    <xf numFmtId="0" fontId="9" fillId="8" borderId="3" xfId="0" applyFont="1" applyFill="1" applyBorder="1" applyAlignment="1" applyProtection="1">
      <alignment wrapText="1"/>
      <protection/>
    </xf>
    <xf numFmtId="0" fontId="5" fillId="0" borderId="3" xfId="0" applyFont="1" applyBorder="1" applyProtection="1">
      <protection/>
    </xf>
    <xf numFmtId="0" fontId="0" fillId="0" borderId="3" xfId="0" applyFont="1" applyBorder="1" applyProtection="1">
      <protection/>
    </xf>
    <xf numFmtId="0" fontId="0" fillId="8" borderId="3" xfId="0" applyFont="1" applyFill="1" applyBorder="1" applyProtection="1">
      <protection/>
    </xf>
    <xf numFmtId="0" fontId="5" fillId="0" borderId="3" xfId="0" applyFont="1" applyFill="1" applyBorder="1" applyProtection="1">
      <protection/>
    </xf>
    <xf numFmtId="0" fontId="5" fillId="8" borderId="3" xfId="0" applyFont="1" applyFill="1" applyBorder="1" applyProtection="1">
      <protection/>
    </xf>
    <xf numFmtId="0" fontId="5" fillId="0" borderId="3" xfId="0" applyFont="1" applyBorder="1" applyProtection="1">
      <protection/>
    </xf>
    <xf numFmtId="0" fontId="12" fillId="8" borderId="3" xfId="0" applyFont="1" applyFill="1" applyBorder="1" applyProtection="1">
      <protection/>
    </xf>
    <xf numFmtId="0" fontId="0" fillId="0" borderId="3" xfId="0" applyBorder="1" applyProtection="1">
      <protection/>
    </xf>
    <xf numFmtId="0" fontId="0" fillId="0" borderId="3" xfId="0" applyFont="1" applyBorder="1" applyProtection="1">
      <protection/>
    </xf>
    <xf numFmtId="0" fontId="4" fillId="8" borderId="3" xfId="21" applyFont="1" applyFill="1" applyBorder="1" applyAlignment="1" applyProtection="1">
      <alignment horizontal="center" vertical="center" wrapText="1" shrinkToFit="1"/>
      <protection/>
    </xf>
    <xf numFmtId="0" fontId="11" fillId="0" borderId="3" xfId="21" applyFont="1" applyFill="1" applyBorder="1" applyAlignment="1" applyProtection="1">
      <alignment horizontal="left" wrapText="1" shrinkToFit="1"/>
      <protection/>
    </xf>
    <xf numFmtId="0" fontId="0" fillId="0" borderId="3" xfId="0" applyFont="1" applyFill="1" applyBorder="1" applyAlignment="1" applyProtection="1">
      <alignment wrapText="1"/>
      <protection/>
    </xf>
    <xf numFmtId="0" fontId="0" fillId="0" borderId="3" xfId="0" applyFill="1" applyBorder="1" applyAlignment="1" applyProtection="1">
      <alignment wrapText="1"/>
      <protection/>
    </xf>
    <xf numFmtId="0" fontId="4" fillId="8" borderId="3" xfId="21" applyFont="1" applyFill="1" applyBorder="1" applyAlignment="1" applyProtection="1">
      <alignment horizontal="left" wrapText="1" shrinkToFit="1"/>
      <protection/>
    </xf>
    <xf numFmtId="0" fontId="0" fillId="0" borderId="3" xfId="0" applyFill="1" applyBorder="1" applyProtection="1">
      <protection/>
    </xf>
    <xf numFmtId="0" fontId="4" fillId="2" borderId="4" xfId="21" applyFont="1" applyFill="1" applyBorder="1" applyAlignment="1" applyProtection="1">
      <alignment horizontal="center" vertical="center" wrapText="1" shrinkToFit="1"/>
      <protection/>
    </xf>
    <xf numFmtId="0" fontId="11" fillId="8" borderId="4" xfId="21" applyFont="1" applyFill="1" applyBorder="1" applyAlignment="1" applyProtection="1">
      <alignment horizontal="center" vertical="center" wrapText="1" shrinkToFit="1"/>
      <protection/>
    </xf>
    <xf numFmtId="0" fontId="11" fillId="0" borderId="4" xfId="21" applyFont="1" applyFill="1" applyBorder="1" applyAlignment="1" applyProtection="1">
      <alignment horizontal="center" vertical="center" wrapText="1" shrinkToFit="1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10" fillId="8" borderId="4" xfId="21" applyFont="1" applyFill="1" applyBorder="1" applyAlignment="1" applyProtection="1">
      <alignment horizontal="center" vertical="center" wrapText="1" shrinkToFit="1"/>
      <protection/>
    </xf>
    <xf numFmtId="0" fontId="11" fillId="5" borderId="4" xfId="21" applyFont="1" applyFill="1" applyBorder="1" applyAlignment="1" applyProtection="1">
      <alignment horizontal="center" vertical="center" wrapText="1" shrinkToFit="1"/>
      <protection/>
    </xf>
    <xf numFmtId="0" fontId="11" fillId="5" borderId="4" xfId="21" applyFont="1" applyFill="1" applyBorder="1" applyAlignment="1" applyProtection="1">
      <alignment horizontal="center" vertical="center" wrapText="1" shrinkToFit="1"/>
      <protection/>
    </xf>
    <xf numFmtId="0" fontId="9" fillId="8" borderId="4" xfId="0" applyFont="1" applyFill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0" fillId="8" borderId="4" xfId="0" applyFill="1" applyBorder="1" applyProtection="1">
      <protection/>
    </xf>
    <xf numFmtId="0" fontId="5" fillId="8" borderId="4" xfId="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8" borderId="4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8" borderId="4" xfId="0" applyFont="1" applyFill="1" applyBorder="1" applyAlignment="1" applyProtection="1">
      <alignment horizontal="center"/>
      <protection/>
    </xf>
    <xf numFmtId="0" fontId="0" fillId="8" borderId="4" xfId="0" applyFill="1" applyBorder="1" applyAlignment="1" applyProtection="1">
      <alignment/>
      <protection/>
    </xf>
    <xf numFmtId="0" fontId="11" fillId="0" borderId="4" xfId="0" applyFont="1" applyBorder="1" applyAlignment="1" applyProtection="1">
      <alignment horizontal="center" wrapText="1" shrinkToFit="1"/>
      <protection/>
    </xf>
    <xf numFmtId="0" fontId="4" fillId="8" borderId="4" xfId="21" applyFont="1" applyFill="1" applyBorder="1" applyAlignment="1" applyProtection="1">
      <alignment horizontal="center" vertical="center" wrapText="1" shrinkToFit="1"/>
      <protection/>
    </xf>
    <xf numFmtId="0" fontId="11" fillId="0" borderId="4" xfId="0" applyFont="1" applyBorder="1" applyAlignment="1" applyProtection="1">
      <alignment horizontal="center" wrapText="1" shrinkToFit="1"/>
      <protection/>
    </xf>
    <xf numFmtId="0" fontId="3" fillId="0" borderId="4" xfId="21" applyFont="1" applyFill="1" applyBorder="1" applyAlignment="1" applyProtection="1">
      <alignment horizontal="center" vertical="center" wrapText="1" shrinkToFit="1"/>
      <protection/>
    </xf>
    <xf numFmtId="0" fontId="0" fillId="8" borderId="4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Border="1"/>
    <xf numFmtId="0" fontId="2" fillId="8" borderId="6" xfId="0" applyFont="1" applyFill="1" applyBorder="1" applyProtection="1">
      <protection/>
    </xf>
    <xf numFmtId="0" fontId="10" fillId="8" borderId="6" xfId="21" applyFont="1" applyFill="1" applyBorder="1" applyAlignment="1" applyProtection="1">
      <alignment wrapText="1" shrinkToFit="1"/>
      <protection/>
    </xf>
    <xf numFmtId="0" fontId="9" fillId="8" borderId="6" xfId="0" applyFont="1" applyFill="1" applyBorder="1" applyAlignment="1" applyProtection="1">
      <alignment wrapText="1"/>
      <protection/>
    </xf>
    <xf numFmtId="164" fontId="11" fillId="8" borderId="6" xfId="20" applyFont="1" applyFill="1" applyBorder="1" applyAlignment="1" applyProtection="1">
      <alignment horizontal="right" vertical="center" wrapText="1" shrinkToFit="1"/>
      <protection/>
    </xf>
    <xf numFmtId="0" fontId="5" fillId="8" borderId="6" xfId="0" applyFont="1" applyFill="1" applyBorder="1" applyProtection="1">
      <protection/>
    </xf>
    <xf numFmtId="0" fontId="11" fillId="8" borderId="6" xfId="0" applyFont="1" applyFill="1" applyBorder="1" applyAlignment="1" applyProtection="1">
      <alignment wrapText="1" shrinkToFit="1"/>
      <protection/>
    </xf>
    <xf numFmtId="0" fontId="4" fillId="8" borderId="6" xfId="21" applyFont="1" applyFill="1" applyBorder="1" applyAlignment="1" applyProtection="1">
      <alignment horizontal="center" vertical="center" wrapText="1" shrinkToFit="1"/>
      <protection/>
    </xf>
    <xf numFmtId="0" fontId="2" fillId="8" borderId="7" xfId="0" applyFont="1" applyFill="1" applyBorder="1" applyProtection="1">
      <protection/>
    </xf>
    <xf numFmtId="0" fontId="4" fillId="2" borderId="8" xfId="21" applyFont="1" applyFill="1" applyBorder="1" applyAlignment="1" applyProtection="1">
      <alignment horizontal="center" vertical="center" wrapText="1" shrinkToFit="1"/>
      <protection/>
    </xf>
    <xf numFmtId="8" fontId="11" fillId="0" borderId="6" xfId="20" applyNumberFormat="1" applyFont="1" applyFill="1" applyBorder="1" applyAlignment="1" applyProtection="1">
      <alignment horizontal="right" wrapText="1" shrinkToFit="1"/>
      <protection locked="0"/>
    </xf>
    <xf numFmtId="8" fontId="11" fillId="5" borderId="6" xfId="20" applyNumberFormat="1" applyFont="1" applyFill="1" applyBorder="1" applyAlignment="1" applyProtection="1">
      <alignment horizontal="right" wrapText="1" shrinkToFit="1"/>
      <protection locked="0"/>
    </xf>
    <xf numFmtId="8" fontId="11" fillId="5" borderId="6" xfId="20" applyNumberFormat="1" applyFont="1" applyFill="1" applyBorder="1" applyAlignment="1" applyProtection="1">
      <alignment horizontal="right" vertical="center" wrapText="1" shrinkToFit="1"/>
      <protection locked="0"/>
    </xf>
    <xf numFmtId="8" fontId="11" fillId="5" borderId="6" xfId="20" applyNumberFormat="1" applyFont="1" applyFill="1" applyBorder="1" applyAlignment="1" applyProtection="1">
      <alignment horizontal="right" vertical="center" wrapText="1" shrinkToFit="1"/>
      <protection locked="0"/>
    </xf>
    <xf numFmtId="8" fontId="11" fillId="0" borderId="6" xfId="20" applyNumberFormat="1" applyFont="1" applyFill="1" applyBorder="1" applyAlignment="1" applyProtection="1">
      <alignment horizontal="right" vertical="center" wrapText="1" shrinkToFit="1"/>
      <protection locked="0"/>
    </xf>
    <xf numFmtId="8" fontId="5" fillId="0" borderId="6" xfId="0" applyNumberFormat="1" applyFont="1" applyBorder="1" applyProtection="1">
      <protection locked="0"/>
    </xf>
    <xf numFmtId="8" fontId="11" fillId="0" borderId="6" xfId="20" applyNumberFormat="1" applyFont="1" applyBorder="1" applyAlignment="1" applyProtection="1">
      <alignment horizontal="right" wrapText="1" shrinkToFit="1"/>
      <protection locked="0"/>
    </xf>
    <xf numFmtId="8" fontId="11" fillId="0" borderId="6" xfId="20" applyNumberFormat="1" applyFont="1" applyBorder="1" applyAlignment="1" applyProtection="1">
      <alignment horizontal="right" wrapText="1" shrinkToFit="1"/>
      <protection locked="0"/>
    </xf>
    <xf numFmtId="8" fontId="11" fillId="8" borderId="6" xfId="20" applyNumberFormat="1" applyFont="1" applyFill="1" applyBorder="1" applyAlignment="1" applyProtection="1">
      <alignment horizontal="right" wrapText="1" shrinkToFit="1"/>
      <protection locked="0"/>
    </xf>
    <xf numFmtId="0" fontId="0" fillId="0" borderId="5" xfId="0" applyBorder="1" applyProtection="1"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2" xfId="0" applyFill="1" applyBorder="1" applyProtection="1">
      <protection/>
    </xf>
    <xf numFmtId="0" fontId="0" fillId="0" borderId="9" xfId="0" applyFill="1" applyBorder="1" applyProtection="1">
      <protection/>
    </xf>
    <xf numFmtId="0" fontId="0" fillId="0" borderId="10" xfId="0" applyFill="1" applyBorder="1" applyAlignment="1" applyProtection="1">
      <alignment horizontal="center" vertical="center"/>
      <protection/>
    </xf>
    <xf numFmtId="8" fontId="11" fillId="0" borderId="11" xfId="20" applyNumberFormat="1" applyFont="1" applyBorder="1" applyAlignment="1" applyProtection="1">
      <alignment horizontal="right" wrapText="1" shrinkToFit="1"/>
      <protection locked="0"/>
    </xf>
    <xf numFmtId="0" fontId="0" fillId="0" borderId="12" xfId="0" applyBorder="1" applyProtection="1">
      <protection/>
    </xf>
    <xf numFmtId="0" fontId="0" fillId="0" borderId="13" xfId="0" applyBorder="1" applyAlignment="1" applyProtection="1">
      <alignment horizontal="center" vertical="center"/>
      <protection/>
    </xf>
    <xf numFmtId="0" fontId="16" fillId="9" borderId="4" xfId="21" applyFont="1" applyFill="1" applyBorder="1" applyAlignment="1" applyProtection="1">
      <alignment horizontal="left" vertical="center" wrapText="1" shrinkToFit="1"/>
      <protection/>
    </xf>
    <xf numFmtId="0" fontId="0" fillId="0" borderId="14" xfId="0" applyBorder="1" applyAlignment="1" applyProtection="1">
      <alignment horizontal="right"/>
      <protection/>
    </xf>
    <xf numFmtId="0" fontId="0" fillId="0" borderId="5" xfId="0" applyBorder="1" applyAlignment="1">
      <alignment horizontal="right"/>
    </xf>
    <xf numFmtId="8" fontId="9" fillId="8" borderId="1" xfId="20" applyNumberFormat="1" applyFont="1" applyFill="1" applyBorder="1" applyAlignment="1" applyProtection="1">
      <alignment horizontal="right"/>
      <protection/>
    </xf>
    <xf numFmtId="8" fontId="2" fillId="8" borderId="1" xfId="0" applyNumberFormat="1" applyFont="1" applyFill="1" applyBorder="1" applyAlignment="1" applyProtection="1">
      <alignment horizontal="right"/>
      <protection/>
    </xf>
    <xf numFmtId="8" fontId="11" fillId="0" borderId="15" xfId="20" applyNumberFormat="1" applyFont="1" applyBorder="1" applyAlignment="1" applyProtection="1">
      <alignment horizontal="right" wrapText="1" shrinkToFit="1"/>
      <protection locked="0"/>
    </xf>
    <xf numFmtId="0" fontId="0" fillId="0" borderId="10" xfId="0" applyFill="1" applyBorder="1" applyAlignment="1" applyProtection="1">
      <alignment horizontal="right"/>
      <protection/>
    </xf>
    <xf numFmtId="8" fontId="11" fillId="0" borderId="1" xfId="20" applyNumberFormat="1" applyFont="1" applyBorder="1" applyAlignment="1" applyProtection="1">
      <alignment horizontal="right" wrapText="1" shrinkToFit="1"/>
      <protection/>
    </xf>
    <xf numFmtId="8" fontId="11" fillId="0" borderId="6" xfId="20" applyNumberFormat="1" applyFont="1" applyFill="1" applyBorder="1" applyAlignment="1" applyProtection="1">
      <alignment horizontal="right" wrapText="1" shrinkToFit="1"/>
      <protection/>
    </xf>
    <xf numFmtId="8" fontId="11" fillId="8" borderId="6" xfId="20" applyNumberFormat="1" applyFont="1" applyFill="1" applyBorder="1" applyAlignment="1" applyProtection="1">
      <alignment horizontal="right" wrapText="1" shrinkToFit="1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4" fontId="20" fillId="9" borderId="8" xfId="53" applyNumberFormat="1" applyFont="1" applyFill="1" applyBorder="1" applyAlignment="1" applyProtection="1">
      <alignment horizontal="right"/>
      <protection/>
    </xf>
    <xf numFmtId="0" fontId="0" fillId="0" borderId="1" xfId="0" applyBorder="1" applyProtection="1">
      <protection/>
    </xf>
    <xf numFmtId="0" fontId="14" fillId="0" borderId="1" xfId="0" applyFont="1" applyBorder="1" applyAlignment="1" applyProtection="1">
      <alignment horizontal="center"/>
      <protection/>
    </xf>
    <xf numFmtId="8" fontId="9" fillId="8" borderId="1" xfId="20" applyNumberFormat="1" applyFont="1" applyFill="1" applyBorder="1" applyAlignment="1" applyProtection="1">
      <alignment horizontal="right" vertical="center"/>
      <protection/>
    </xf>
    <xf numFmtId="164" fontId="9" fillId="8" borderId="1" xfId="20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19" fillId="9" borderId="3" xfId="21" applyFont="1" applyFill="1" applyBorder="1" applyAlignment="1" applyProtection="1">
      <alignment horizontal="center" vertical="center" wrapText="1" shrinkToFit="1"/>
      <protection/>
    </xf>
    <xf numFmtId="0" fontId="19" fillId="9" borderId="16" xfId="21" applyFont="1" applyFill="1" applyBorder="1" applyAlignment="1" applyProtection="1">
      <alignment horizontal="center" vertical="center" wrapText="1" shrinkToFit="1"/>
      <protection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_Xl0000009" xfId="21"/>
    <cellStyle name="Normální 3_Xl0000009" xfId="22"/>
    <cellStyle name="Normální 6" xfId="23"/>
    <cellStyle name="Normální 2" xfId="24"/>
    <cellStyle name="Normální 3" xfId="25"/>
    <cellStyle name="Normální 4" xfId="26"/>
    <cellStyle name="Normální 5" xfId="27"/>
    <cellStyle name="Hypertextový odkaz 2" xfId="28"/>
    <cellStyle name="Normální 3 2" xfId="29"/>
    <cellStyle name="Normální 7" xfId="30"/>
    <cellStyle name="Normální 2 2" xfId="31"/>
    <cellStyle name="Normální 8" xfId="32"/>
    <cellStyle name="Normální 9" xfId="33"/>
    <cellStyle name="Normální 4_Xl0000009" xfId="34"/>
    <cellStyle name="Normální 6 2" xfId="35"/>
    <cellStyle name="Normální 2 3" xfId="36"/>
    <cellStyle name="Styl 1" xfId="37"/>
    <cellStyle name="Normální 5 2" xfId="38"/>
    <cellStyle name="Currency 2" xfId="39"/>
    <cellStyle name="Hypertextový odkaz 2 2" xfId="40"/>
    <cellStyle name="Měna 2" xfId="41"/>
    <cellStyle name="Normal 12 2" xfId="42"/>
    <cellStyle name="Normal 2" xfId="43"/>
    <cellStyle name="Normal 3" xfId="44"/>
    <cellStyle name="Normal 3 2" xfId="45"/>
    <cellStyle name="Normal 4" xfId="46"/>
    <cellStyle name="Normální 2 2 2" xfId="47"/>
    <cellStyle name="Normální 3 3" xfId="48"/>
    <cellStyle name="Normální 4 2" xfId="49"/>
    <cellStyle name="Procenta 2" xfId="50"/>
    <cellStyle name="Normální 7 2" xfId="51"/>
    <cellStyle name="Normální 3 4" xfId="52"/>
    <cellStyle name="Měna" xfId="53"/>
    <cellStyle name="Normální 9 2" xfId="54"/>
    <cellStyle name="Normální 2 4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4"/>
  <sheetViews>
    <sheetView tabSelected="1" zoomScale="75" zoomScaleNormal="75" workbookViewId="0" topLeftCell="A1">
      <pane ySplit="1" topLeftCell="A2" activePane="bottomLeft" state="frozen"/>
      <selection pane="bottomLeft" activeCell="C23" sqref="C23"/>
    </sheetView>
  </sheetViews>
  <sheetFormatPr defaultColWidth="9.140625" defaultRowHeight="15"/>
  <cols>
    <col min="1" max="1" width="31.57421875" style="1" customWidth="1"/>
    <col min="2" max="2" width="74.7109375" style="1" bestFit="1" customWidth="1"/>
    <col min="3" max="3" width="33.421875" style="161" customWidth="1"/>
    <col min="4" max="4" width="12.57421875" style="4" customWidth="1"/>
    <col min="5" max="5" width="24.8515625" style="29" customWidth="1"/>
    <col min="6" max="6" width="75.57421875" style="30" bestFit="1" customWidth="1"/>
    <col min="7" max="7" width="22.140625" style="5" customWidth="1"/>
    <col min="8" max="8" width="7.421875" style="5" customWidth="1"/>
    <col min="9" max="54" width="9.140625" style="5" customWidth="1"/>
  </cols>
  <sheetData>
    <row r="1" spans="1:54" s="3" customFormat="1" ht="30.75" thickBot="1">
      <c r="A1" s="32" t="s">
        <v>1</v>
      </c>
      <c r="B1" s="73" t="s">
        <v>0</v>
      </c>
      <c r="C1" s="128" t="s">
        <v>116</v>
      </c>
      <c r="D1" s="97" t="s">
        <v>109</v>
      </c>
      <c r="E1" s="32" t="s">
        <v>113</v>
      </c>
      <c r="F1" s="33" t="s">
        <v>114</v>
      </c>
      <c r="G1" s="7" t="s">
        <v>115</v>
      </c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9" customFormat="1" ht="15">
      <c r="A2" s="34" t="s">
        <v>2</v>
      </c>
      <c r="B2" s="74" t="s">
        <v>21</v>
      </c>
      <c r="C2" s="127" t="s">
        <v>23</v>
      </c>
      <c r="D2" s="98"/>
      <c r="E2" s="163">
        <f>SUM(E5:E12)</f>
        <v>0</v>
      </c>
      <c r="F2" s="36" t="s">
        <v>40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s="9" customFormat="1" ht="15">
      <c r="A3" s="34" t="s">
        <v>6</v>
      </c>
      <c r="B3" s="74" t="s">
        <v>21</v>
      </c>
      <c r="C3" s="120" t="s">
        <v>23</v>
      </c>
      <c r="D3" s="98"/>
      <c r="E3" s="164"/>
      <c r="F3" s="36" t="s">
        <v>40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s="9" customFormat="1" ht="15">
      <c r="A4" s="34" t="s">
        <v>28</v>
      </c>
      <c r="B4" s="74" t="s">
        <v>21</v>
      </c>
      <c r="C4" s="120" t="s">
        <v>23</v>
      </c>
      <c r="D4" s="98"/>
      <c r="E4" s="164"/>
      <c r="F4" s="36" t="s">
        <v>40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11" customFormat="1" ht="15">
      <c r="A5" s="37"/>
      <c r="B5" s="75" t="s">
        <v>65</v>
      </c>
      <c r="C5" s="129">
        <v>0</v>
      </c>
      <c r="D5" s="99">
        <v>20</v>
      </c>
      <c r="E5" s="154">
        <f>SUM(C5*D5*1.21)</f>
        <v>0</v>
      </c>
      <c r="F5" s="38" t="s">
        <v>42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11" customFormat="1" ht="15">
      <c r="A6" s="37"/>
      <c r="B6" s="75" t="s">
        <v>66</v>
      </c>
      <c r="C6" s="129">
        <v>0</v>
      </c>
      <c r="D6" s="99">
        <v>20</v>
      </c>
      <c r="E6" s="154">
        <f aca="true" t="shared" si="0" ref="E6:E12">SUM(C6*D6*1.21)</f>
        <v>0</v>
      </c>
      <c r="F6" s="38" t="s">
        <v>43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11" customFormat="1" ht="15">
      <c r="A7" s="37"/>
      <c r="B7" s="75" t="s">
        <v>68</v>
      </c>
      <c r="C7" s="129">
        <v>0</v>
      </c>
      <c r="D7" s="99">
        <v>10</v>
      </c>
      <c r="E7" s="154">
        <f t="shared" si="0"/>
        <v>0</v>
      </c>
      <c r="F7" s="38" t="s">
        <v>44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11" customFormat="1" ht="15">
      <c r="A8" s="37"/>
      <c r="B8" s="75" t="s">
        <v>67</v>
      </c>
      <c r="C8" s="129">
        <v>0</v>
      </c>
      <c r="D8" s="99">
        <v>10</v>
      </c>
      <c r="E8" s="154">
        <f t="shared" si="0"/>
        <v>0</v>
      </c>
      <c r="F8" s="38" t="s">
        <v>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s="10" customFormat="1" ht="15">
      <c r="A9" s="156"/>
      <c r="B9" s="76" t="s">
        <v>69</v>
      </c>
      <c r="C9" s="129">
        <v>0</v>
      </c>
      <c r="D9" s="100">
        <v>1</v>
      </c>
      <c r="E9" s="154">
        <f t="shared" si="0"/>
        <v>0</v>
      </c>
      <c r="F9" s="38" t="s">
        <v>46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s="10" customFormat="1" ht="15">
      <c r="A10" s="156"/>
      <c r="B10" s="76" t="s">
        <v>89</v>
      </c>
      <c r="C10" s="129">
        <v>0</v>
      </c>
      <c r="D10" s="100">
        <v>1</v>
      </c>
      <c r="E10" s="154">
        <f t="shared" si="0"/>
        <v>0</v>
      </c>
      <c r="F10" s="38" t="s">
        <v>47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s="12" customFormat="1" ht="15">
      <c r="A11" s="156"/>
      <c r="B11" s="77" t="s">
        <v>17</v>
      </c>
      <c r="C11" s="129">
        <v>0</v>
      </c>
      <c r="D11" s="100">
        <v>500</v>
      </c>
      <c r="E11" s="154">
        <f t="shared" si="0"/>
        <v>0</v>
      </c>
      <c r="F11" s="38" t="s">
        <v>48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s="12" customFormat="1" ht="15">
      <c r="A12" s="156"/>
      <c r="B12" s="77" t="s">
        <v>16</v>
      </c>
      <c r="C12" s="129">
        <v>0</v>
      </c>
      <c r="D12" s="99">
        <v>10</v>
      </c>
      <c r="E12" s="154">
        <f t="shared" si="0"/>
        <v>0</v>
      </c>
      <c r="F12" s="39" t="s">
        <v>49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s="9" customFormat="1" ht="30">
      <c r="A13" s="34" t="s">
        <v>7</v>
      </c>
      <c r="B13" s="78"/>
      <c r="C13" s="121" t="s">
        <v>8</v>
      </c>
      <c r="D13" s="101"/>
      <c r="E13" s="149">
        <f>SUM(E14:E20)</f>
        <v>0</v>
      </c>
      <c r="F13" s="36" t="s">
        <v>40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13" customFormat="1" ht="15">
      <c r="A14" s="157"/>
      <c r="B14" s="79" t="s">
        <v>9</v>
      </c>
      <c r="C14" s="130">
        <v>0</v>
      </c>
      <c r="D14" s="102">
        <v>150</v>
      </c>
      <c r="E14" s="154">
        <f>SUM(C14*D14*1.21)</f>
        <v>0</v>
      </c>
      <c r="F14" s="40" t="s">
        <v>50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3" customFormat="1" ht="15">
      <c r="A15" s="157"/>
      <c r="B15" s="79" t="s">
        <v>10</v>
      </c>
      <c r="C15" s="130">
        <v>0</v>
      </c>
      <c r="D15" s="102">
        <v>30</v>
      </c>
      <c r="E15" s="154">
        <f aca="true" t="shared" si="1" ref="E15:E20">SUM(C15*D15*1.21)</f>
        <v>0</v>
      </c>
      <c r="F15" s="40" t="s">
        <v>51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s="13" customFormat="1" ht="15">
      <c r="A16" s="157"/>
      <c r="B16" s="79" t="s">
        <v>11</v>
      </c>
      <c r="C16" s="130">
        <v>0</v>
      </c>
      <c r="D16" s="102">
        <v>10</v>
      </c>
      <c r="E16" s="154">
        <f t="shared" si="1"/>
        <v>0</v>
      </c>
      <c r="F16" s="40" t="s">
        <v>52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23" customFormat="1" ht="15">
      <c r="A17" s="41"/>
      <c r="B17" s="80" t="s">
        <v>12</v>
      </c>
      <c r="C17" s="130">
        <v>0</v>
      </c>
      <c r="D17" s="103">
        <v>10</v>
      </c>
      <c r="E17" s="154">
        <f t="shared" si="1"/>
        <v>0</v>
      </c>
      <c r="F17" s="7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 s="23" customFormat="1" ht="15">
      <c r="A18" s="41"/>
      <c r="B18" s="80" t="s">
        <v>13</v>
      </c>
      <c r="C18" s="130">
        <v>0</v>
      </c>
      <c r="D18" s="103">
        <v>20</v>
      </c>
      <c r="E18" s="154">
        <f t="shared" si="1"/>
        <v>0</v>
      </c>
      <c r="F18" s="7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s="13" customFormat="1" ht="15">
      <c r="A19" s="157"/>
      <c r="B19" s="80" t="s">
        <v>14</v>
      </c>
      <c r="C19" s="130">
        <v>0</v>
      </c>
      <c r="D19" s="103">
        <v>5</v>
      </c>
      <c r="E19" s="154">
        <f t="shared" si="1"/>
        <v>0</v>
      </c>
      <c r="F19" s="40" t="s">
        <v>53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13" customFormat="1" ht="15">
      <c r="A20" s="157"/>
      <c r="B20" s="80" t="s">
        <v>15</v>
      </c>
      <c r="C20" s="130">
        <v>0</v>
      </c>
      <c r="D20" s="103">
        <v>10</v>
      </c>
      <c r="E20" s="154">
        <f t="shared" si="1"/>
        <v>0</v>
      </c>
      <c r="F20" s="40" t="s">
        <v>15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s="9" customFormat="1" ht="30">
      <c r="A21" s="42" t="s">
        <v>18</v>
      </c>
      <c r="B21" s="81"/>
      <c r="C21" s="122" t="s">
        <v>19</v>
      </c>
      <c r="D21" s="104"/>
      <c r="E21" s="150">
        <f>SUM(E22:E25)</f>
        <v>0</v>
      </c>
      <c r="F21" s="43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s="14" customFormat="1" ht="15">
      <c r="A22" s="44"/>
      <c r="B22" s="79" t="s">
        <v>88</v>
      </c>
      <c r="C22" s="131">
        <v>0</v>
      </c>
      <c r="D22" s="102">
        <v>8</v>
      </c>
      <c r="E22" s="154">
        <f>SUM(C22*D22*1.21)</f>
        <v>0</v>
      </c>
      <c r="F22" s="40" t="s">
        <v>88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s="24" customFormat="1" ht="15">
      <c r="A23" s="45"/>
      <c r="B23" s="82" t="s">
        <v>91</v>
      </c>
      <c r="C23" s="131">
        <v>0</v>
      </c>
      <c r="D23" s="105">
        <v>50</v>
      </c>
      <c r="E23" s="154">
        <f aca="true" t="shared" si="2" ref="E23:E25">SUM(C23*D23*1.21)</f>
        <v>0</v>
      </c>
      <c r="F23" s="46" t="s">
        <v>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24" customFormat="1" ht="15">
      <c r="A24" s="45"/>
      <c r="B24" s="82" t="s">
        <v>20</v>
      </c>
      <c r="C24" s="131">
        <v>0</v>
      </c>
      <c r="D24" s="105">
        <v>50</v>
      </c>
      <c r="E24" s="154">
        <f t="shared" si="2"/>
        <v>0</v>
      </c>
      <c r="F24" s="46" t="s">
        <v>20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s="24" customFormat="1" ht="15">
      <c r="A25" s="45"/>
      <c r="B25" s="82" t="s">
        <v>94</v>
      </c>
      <c r="C25" s="131">
        <v>0</v>
      </c>
      <c r="D25" s="105">
        <v>10</v>
      </c>
      <c r="E25" s="154">
        <f t="shared" si="2"/>
        <v>0</v>
      </c>
      <c r="F25" s="46" t="s">
        <v>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2" customFormat="1" ht="15">
      <c r="A26" s="47" t="s">
        <v>22</v>
      </c>
      <c r="B26" s="74" t="s">
        <v>21</v>
      </c>
      <c r="C26" s="120" t="s">
        <v>23</v>
      </c>
      <c r="D26" s="106"/>
      <c r="E26" s="155">
        <f>SUM(E27:E40)</f>
        <v>0</v>
      </c>
      <c r="F26" s="4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6" ht="15">
      <c r="A27" s="49"/>
      <c r="B27" s="83" t="s">
        <v>65</v>
      </c>
      <c r="C27" s="132">
        <v>0</v>
      </c>
      <c r="D27" s="105">
        <v>2</v>
      </c>
      <c r="E27" s="154">
        <f>SUM(C27*D27*1.21)</f>
        <v>0</v>
      </c>
      <c r="F27" s="38" t="s">
        <v>42</v>
      </c>
    </row>
    <row r="28" spans="1:6" ht="15">
      <c r="A28" s="50"/>
      <c r="B28" s="83" t="s">
        <v>66</v>
      </c>
      <c r="C28" s="132">
        <v>0</v>
      </c>
      <c r="D28" s="105">
        <v>3</v>
      </c>
      <c r="E28" s="154">
        <f aca="true" t="shared" si="3" ref="E28:E40">SUM(C28*D28*1.21)</f>
        <v>0</v>
      </c>
      <c r="F28" s="38" t="s">
        <v>43</v>
      </c>
    </row>
    <row r="29" spans="1:6" ht="15">
      <c r="A29" s="50"/>
      <c r="B29" s="83" t="s">
        <v>67</v>
      </c>
      <c r="C29" s="132">
        <v>0</v>
      </c>
      <c r="D29" s="105">
        <v>1</v>
      </c>
      <c r="E29" s="154">
        <f t="shared" si="3"/>
        <v>0</v>
      </c>
      <c r="F29" s="38" t="s">
        <v>45</v>
      </c>
    </row>
    <row r="30" spans="1:6" ht="15">
      <c r="A30" s="50"/>
      <c r="B30" s="83" t="s">
        <v>68</v>
      </c>
      <c r="C30" s="132">
        <v>0</v>
      </c>
      <c r="D30" s="105">
        <v>2</v>
      </c>
      <c r="E30" s="154">
        <f t="shared" si="3"/>
        <v>0</v>
      </c>
      <c r="F30" s="38" t="s">
        <v>54</v>
      </c>
    </row>
    <row r="31" spans="1:6" ht="15">
      <c r="A31" s="50"/>
      <c r="B31" s="83" t="s">
        <v>69</v>
      </c>
      <c r="C31" s="132">
        <v>0</v>
      </c>
      <c r="D31" s="105">
        <v>1</v>
      </c>
      <c r="E31" s="154">
        <f t="shared" si="3"/>
        <v>0</v>
      </c>
      <c r="F31" s="38" t="s">
        <v>46</v>
      </c>
    </row>
    <row r="32" spans="1:6" ht="15">
      <c r="A32" s="50" t="s">
        <v>24</v>
      </c>
      <c r="B32" s="83" t="s">
        <v>70</v>
      </c>
      <c r="C32" s="132">
        <v>0</v>
      </c>
      <c r="D32" s="105">
        <v>1</v>
      </c>
      <c r="E32" s="154">
        <f t="shared" si="3"/>
        <v>0</v>
      </c>
      <c r="F32" s="38" t="s">
        <v>55</v>
      </c>
    </row>
    <row r="33" spans="1:6" ht="15">
      <c r="A33" s="50"/>
      <c r="B33" s="83" t="s">
        <v>71</v>
      </c>
      <c r="C33" s="132">
        <v>0</v>
      </c>
      <c r="D33" s="105">
        <v>2</v>
      </c>
      <c r="E33" s="154">
        <f t="shared" si="3"/>
        <v>0</v>
      </c>
      <c r="F33" s="38" t="s">
        <v>56</v>
      </c>
    </row>
    <row r="34" spans="1:6" ht="30">
      <c r="A34" s="49" t="s">
        <v>25</v>
      </c>
      <c r="B34" s="83" t="s">
        <v>58</v>
      </c>
      <c r="C34" s="132">
        <v>0</v>
      </c>
      <c r="D34" s="105">
        <v>1</v>
      </c>
      <c r="E34" s="154">
        <f t="shared" si="3"/>
        <v>0</v>
      </c>
      <c r="F34" s="38" t="s">
        <v>57</v>
      </c>
    </row>
    <row r="35" spans="1:6" ht="15">
      <c r="A35" s="50"/>
      <c r="B35" s="83" t="s">
        <v>59</v>
      </c>
      <c r="C35" s="132">
        <v>0</v>
      </c>
      <c r="D35" s="105">
        <v>4</v>
      </c>
      <c r="E35" s="154">
        <f t="shared" si="3"/>
        <v>0</v>
      </c>
      <c r="F35" s="38" t="s">
        <v>57</v>
      </c>
    </row>
    <row r="36" spans="1:6" ht="15">
      <c r="A36" s="50"/>
      <c r="B36" s="83" t="s">
        <v>60</v>
      </c>
      <c r="C36" s="132">
        <v>0</v>
      </c>
      <c r="D36" s="105">
        <v>4</v>
      </c>
      <c r="E36" s="154">
        <f t="shared" si="3"/>
        <v>0</v>
      </c>
      <c r="F36" s="38" t="s">
        <v>57</v>
      </c>
    </row>
    <row r="37" spans="1:6" ht="15">
      <c r="A37" s="50"/>
      <c r="B37" s="83" t="s">
        <v>61</v>
      </c>
      <c r="C37" s="132">
        <v>0</v>
      </c>
      <c r="D37" s="105">
        <v>1</v>
      </c>
      <c r="E37" s="154">
        <f t="shared" si="3"/>
        <v>0</v>
      </c>
      <c r="F37" s="38" t="s">
        <v>57</v>
      </c>
    </row>
    <row r="38" spans="1:6" ht="15">
      <c r="A38" s="50"/>
      <c r="B38" s="83" t="s">
        <v>62</v>
      </c>
      <c r="C38" s="132">
        <v>0</v>
      </c>
      <c r="D38" s="105">
        <v>1</v>
      </c>
      <c r="E38" s="154">
        <f t="shared" si="3"/>
        <v>0</v>
      </c>
      <c r="F38" s="38" t="s">
        <v>57</v>
      </c>
    </row>
    <row r="39" spans="1:6" ht="15">
      <c r="A39" s="50"/>
      <c r="B39" s="83" t="s">
        <v>63</v>
      </c>
      <c r="C39" s="132">
        <v>0</v>
      </c>
      <c r="D39" s="105">
        <v>1</v>
      </c>
      <c r="E39" s="154">
        <f t="shared" si="3"/>
        <v>0</v>
      </c>
      <c r="F39" s="38" t="s">
        <v>57</v>
      </c>
    </row>
    <row r="40" spans="1:6" ht="15">
      <c r="A40" s="50"/>
      <c r="B40" s="83" t="s">
        <v>64</v>
      </c>
      <c r="C40" s="132">
        <v>0</v>
      </c>
      <c r="D40" s="105">
        <v>1</v>
      </c>
      <c r="E40" s="154">
        <f t="shared" si="3"/>
        <v>0</v>
      </c>
      <c r="F40" s="38" t="s">
        <v>57</v>
      </c>
    </row>
    <row r="41" spans="1:6" ht="15">
      <c r="A41" s="34" t="s">
        <v>107</v>
      </c>
      <c r="B41" s="84"/>
      <c r="C41" s="123"/>
      <c r="D41" s="107"/>
      <c r="E41" s="155">
        <f>SUM(E42)</f>
        <v>0</v>
      </c>
      <c r="F41" s="51"/>
    </row>
    <row r="42" spans="1:54" s="24" customFormat="1" ht="15">
      <c r="A42" s="37"/>
      <c r="B42" s="85" t="s">
        <v>108</v>
      </c>
      <c r="C42" s="133">
        <v>0</v>
      </c>
      <c r="D42" s="108">
        <v>8</v>
      </c>
      <c r="E42" s="154">
        <f>SUM(C42*D42*1.21)</f>
        <v>0</v>
      </c>
      <c r="F42" s="3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7" ht="14.45" customHeight="1">
      <c r="A43" s="34" t="s">
        <v>105</v>
      </c>
      <c r="B43" s="86"/>
      <c r="C43" s="124"/>
      <c r="D43" s="109"/>
      <c r="E43" s="155">
        <f>SUM(E44:E48)</f>
        <v>0</v>
      </c>
      <c r="F43" s="52"/>
      <c r="G43" s="31"/>
    </row>
    <row r="44" spans="1:6" ht="14.45" customHeight="1">
      <c r="A44" s="53" t="s">
        <v>26</v>
      </c>
      <c r="B44" s="87" t="s">
        <v>74</v>
      </c>
      <c r="C44" s="134">
        <v>0</v>
      </c>
      <c r="D44" s="110">
        <v>8</v>
      </c>
      <c r="E44" s="154">
        <f>SUM(C44*D44*1.21)</f>
        <v>0</v>
      </c>
      <c r="F44" s="40" t="s">
        <v>75</v>
      </c>
    </row>
    <row r="45" spans="1:6" ht="14.45" customHeight="1">
      <c r="A45" s="53"/>
      <c r="B45" s="87" t="s">
        <v>29</v>
      </c>
      <c r="C45" s="134">
        <v>0</v>
      </c>
      <c r="D45" s="110">
        <v>8</v>
      </c>
      <c r="E45" s="154">
        <f aca="true" t="shared" si="4" ref="E45:E48">SUM(C45*D45*1.21)</f>
        <v>0</v>
      </c>
      <c r="F45" s="40" t="s">
        <v>76</v>
      </c>
    </row>
    <row r="46" spans="1:6" ht="14.45" customHeight="1">
      <c r="A46" s="53"/>
      <c r="B46" s="87" t="s">
        <v>30</v>
      </c>
      <c r="C46" s="134">
        <v>0</v>
      </c>
      <c r="D46" s="110">
        <v>8</v>
      </c>
      <c r="E46" s="154">
        <f t="shared" si="4"/>
        <v>0</v>
      </c>
      <c r="F46" s="40" t="s">
        <v>77</v>
      </c>
    </row>
    <row r="47" spans="1:54" s="26" customFormat="1" ht="13.9" customHeight="1">
      <c r="A47" s="53" t="s">
        <v>27</v>
      </c>
      <c r="B47" s="87" t="s">
        <v>72</v>
      </c>
      <c r="C47" s="134">
        <v>0</v>
      </c>
      <c r="D47" s="110">
        <v>3</v>
      </c>
      <c r="E47" s="154">
        <f t="shared" si="4"/>
        <v>0</v>
      </c>
      <c r="F47" s="54" t="s">
        <v>112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s="26" customFormat="1" ht="14.45" customHeight="1">
      <c r="A48" s="55"/>
      <c r="B48" s="87" t="s">
        <v>73</v>
      </c>
      <c r="C48" s="134">
        <v>0</v>
      </c>
      <c r="D48" s="110">
        <v>3</v>
      </c>
      <c r="E48" s="154">
        <f t="shared" si="4"/>
        <v>0</v>
      </c>
      <c r="F48" s="54" t="s">
        <v>112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s="26" customFormat="1" ht="13.9" customHeight="1">
      <c r="A49" s="56" t="s">
        <v>106</v>
      </c>
      <c r="B49" s="86"/>
      <c r="C49" s="124"/>
      <c r="D49" s="111"/>
      <c r="E49" s="155">
        <f>SUM(E50:E59)</f>
        <v>0</v>
      </c>
      <c r="F49" s="52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s="26" customFormat="1" ht="14.45" customHeight="1">
      <c r="A50" s="165" t="s">
        <v>39</v>
      </c>
      <c r="B50" s="87" t="s">
        <v>95</v>
      </c>
      <c r="C50" s="134">
        <v>0</v>
      </c>
      <c r="D50" s="110">
        <v>20</v>
      </c>
      <c r="E50" s="154">
        <f>SUM(C50*D50*1.21)</f>
        <v>0</v>
      </c>
      <c r="F50" s="57" t="s">
        <v>111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26" customFormat="1" ht="14.45" customHeight="1">
      <c r="A51" s="166"/>
      <c r="B51" s="87" t="s">
        <v>96</v>
      </c>
      <c r="C51" s="134">
        <v>0</v>
      </c>
      <c r="D51" s="110">
        <v>20</v>
      </c>
      <c r="E51" s="154">
        <f aca="true" t="shared" si="5" ref="E51:E59">SUM(C51*D51*1.21)</f>
        <v>0</v>
      </c>
      <c r="F51" s="57" t="s">
        <v>111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26" customFormat="1" ht="14.45" customHeight="1">
      <c r="A52" s="166"/>
      <c r="B52" s="87" t="s">
        <v>103</v>
      </c>
      <c r="C52" s="134">
        <v>0</v>
      </c>
      <c r="D52" s="110">
        <v>20</v>
      </c>
      <c r="E52" s="154">
        <f t="shared" si="5"/>
        <v>0</v>
      </c>
      <c r="F52" s="57" t="s">
        <v>111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26" customFormat="1" ht="14.45" customHeight="1">
      <c r="A53" s="166"/>
      <c r="B53" s="87" t="s">
        <v>104</v>
      </c>
      <c r="C53" s="134">
        <v>0</v>
      </c>
      <c r="D53" s="110">
        <v>20</v>
      </c>
      <c r="E53" s="154">
        <f t="shared" si="5"/>
        <v>0</v>
      </c>
      <c r="F53" s="57" t="s">
        <v>111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26" customFormat="1" ht="14.45" customHeight="1">
      <c r="A54" s="166"/>
      <c r="B54" s="87" t="s">
        <v>97</v>
      </c>
      <c r="C54" s="134">
        <v>0</v>
      </c>
      <c r="D54" s="110">
        <v>20</v>
      </c>
      <c r="E54" s="154">
        <f t="shared" si="5"/>
        <v>0</v>
      </c>
      <c r="F54" s="57" t="s">
        <v>111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s="26" customFormat="1" ht="14.45" customHeight="1">
      <c r="A55" s="166"/>
      <c r="B55" s="87" t="s">
        <v>98</v>
      </c>
      <c r="C55" s="134">
        <v>0</v>
      </c>
      <c r="D55" s="110">
        <v>20</v>
      </c>
      <c r="E55" s="154">
        <f t="shared" si="5"/>
        <v>0</v>
      </c>
      <c r="F55" s="57" t="s">
        <v>111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s="26" customFormat="1" ht="14.45" customHeight="1">
      <c r="A56" s="166"/>
      <c r="B56" s="87" t="s">
        <v>99</v>
      </c>
      <c r="C56" s="134">
        <v>0</v>
      </c>
      <c r="D56" s="110">
        <v>20</v>
      </c>
      <c r="E56" s="154">
        <f t="shared" si="5"/>
        <v>0</v>
      </c>
      <c r="F56" s="57" t="s">
        <v>111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s="26" customFormat="1" ht="14.45" customHeight="1">
      <c r="A57" s="166"/>
      <c r="B57" s="87" t="s">
        <v>100</v>
      </c>
      <c r="C57" s="134">
        <v>0</v>
      </c>
      <c r="D57" s="110">
        <v>20</v>
      </c>
      <c r="E57" s="154">
        <f t="shared" si="5"/>
        <v>0</v>
      </c>
      <c r="F57" s="57" t="s">
        <v>111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s="26" customFormat="1" ht="14.45" customHeight="1">
      <c r="A58" s="166"/>
      <c r="B58" s="87" t="s">
        <v>101</v>
      </c>
      <c r="C58" s="134">
        <v>0</v>
      </c>
      <c r="D58" s="110">
        <v>1</v>
      </c>
      <c r="E58" s="154">
        <f t="shared" si="5"/>
        <v>0</v>
      </c>
      <c r="F58" s="57" t="s">
        <v>111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s="26" customFormat="1" ht="14.45" customHeight="1">
      <c r="A59" s="167"/>
      <c r="B59" s="87" t="s">
        <v>102</v>
      </c>
      <c r="C59" s="134">
        <v>0</v>
      </c>
      <c r="D59" s="110">
        <v>30</v>
      </c>
      <c r="E59" s="154">
        <f t="shared" si="5"/>
        <v>0</v>
      </c>
      <c r="F59" s="57" t="s">
        <v>111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s="18" customFormat="1" ht="14.45" customHeight="1">
      <c r="A60" s="58" t="s">
        <v>31</v>
      </c>
      <c r="B60" s="88"/>
      <c r="C60" s="125" t="s">
        <v>32</v>
      </c>
      <c r="D60" s="112"/>
      <c r="E60" s="155">
        <f>SUM(E61:E63)</f>
        <v>0</v>
      </c>
      <c r="F60" s="4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54" s="20" customFormat="1" ht="14.45" customHeight="1">
      <c r="A61" s="162"/>
      <c r="B61" s="89" t="s">
        <v>79</v>
      </c>
      <c r="C61" s="135">
        <v>0</v>
      </c>
      <c r="D61" s="113">
        <v>10</v>
      </c>
      <c r="E61" s="154">
        <f>SUM(C61*D61*1.21)</f>
        <v>0</v>
      </c>
      <c r="F61" s="59" t="s">
        <v>33</v>
      </c>
      <c r="G61" s="19"/>
      <c r="H61" s="19"/>
      <c r="I61" s="19"/>
      <c r="J61" s="19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54" s="20" customFormat="1" ht="14.45" customHeight="1">
      <c r="A62" s="162"/>
      <c r="B62" s="89" t="s">
        <v>80</v>
      </c>
      <c r="C62" s="135">
        <v>0</v>
      </c>
      <c r="D62" s="113">
        <v>10</v>
      </c>
      <c r="E62" s="154">
        <f aca="true" t="shared" si="6" ref="E62:E63">SUM(C62*D62*1.21)</f>
        <v>0</v>
      </c>
      <c r="F62" s="59" t="s">
        <v>33</v>
      </c>
      <c r="G62" s="19"/>
      <c r="H62" s="19"/>
      <c r="I62" s="19"/>
      <c r="J62" s="19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1:54" s="20" customFormat="1" ht="14.45" customHeight="1">
      <c r="A63" s="162"/>
      <c r="B63" s="90" t="s">
        <v>78</v>
      </c>
      <c r="C63" s="135">
        <v>0</v>
      </c>
      <c r="D63" s="113">
        <v>3</v>
      </c>
      <c r="E63" s="154">
        <f t="shared" si="6"/>
        <v>0</v>
      </c>
      <c r="F63" s="72" t="s">
        <v>110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</row>
    <row r="64" spans="1:6" s="21" customFormat="1" ht="14.45" customHeight="1">
      <c r="A64" s="34" t="s">
        <v>34</v>
      </c>
      <c r="B64" s="91"/>
      <c r="C64" s="126"/>
      <c r="D64" s="114"/>
      <c r="E64" s="60">
        <f>SUM(E65:E67)</f>
        <v>0</v>
      </c>
      <c r="F64" s="61"/>
    </row>
    <row r="65" spans="1:6" s="21" customFormat="1" ht="30" customHeight="1">
      <c r="A65" s="62" t="s">
        <v>3</v>
      </c>
      <c r="B65" s="92" t="s">
        <v>4</v>
      </c>
      <c r="C65" s="136">
        <v>0</v>
      </c>
      <c r="D65" s="115">
        <v>1000</v>
      </c>
      <c r="E65" s="153">
        <f>SUM(C65*1000*1.21)</f>
        <v>0</v>
      </c>
      <c r="F65" s="63"/>
    </row>
    <row r="66" spans="1:6" s="21" customFormat="1" ht="30" customHeight="1">
      <c r="A66" s="62" t="s">
        <v>3</v>
      </c>
      <c r="B66" s="92" t="s">
        <v>5</v>
      </c>
      <c r="C66" s="136">
        <v>0</v>
      </c>
      <c r="D66" s="115">
        <v>1000</v>
      </c>
      <c r="E66" s="153">
        <f aca="true" t="shared" si="7" ref="E66:E67">SUM(C66*1000*1.21)</f>
        <v>0</v>
      </c>
      <c r="F66" s="63"/>
    </row>
    <row r="67" spans="1:6" s="21" customFormat="1" ht="30" customHeight="1">
      <c r="A67" s="62" t="s">
        <v>3</v>
      </c>
      <c r="B67" s="92" t="s">
        <v>90</v>
      </c>
      <c r="C67" s="136">
        <v>0</v>
      </c>
      <c r="D67" s="115">
        <v>1000</v>
      </c>
      <c r="E67" s="153">
        <f t="shared" si="7"/>
        <v>0</v>
      </c>
      <c r="F67" s="63"/>
    </row>
    <row r="68" spans="1:6" s="21" customFormat="1" ht="14.45" customHeight="1">
      <c r="A68" s="34" t="s">
        <v>35</v>
      </c>
      <c r="B68" s="91"/>
      <c r="C68" s="137"/>
      <c r="D68" s="114"/>
      <c r="E68" s="60">
        <f>SUM(E69:E75)</f>
        <v>0</v>
      </c>
      <c r="F68" s="61"/>
    </row>
    <row r="69" spans="1:6" s="21" customFormat="1" ht="14.45" customHeight="1">
      <c r="A69" s="64"/>
      <c r="B69" s="93" t="s">
        <v>85</v>
      </c>
      <c r="C69" s="136">
        <v>0</v>
      </c>
      <c r="D69" s="116">
        <v>20</v>
      </c>
      <c r="E69" s="154">
        <f>SUM(C69*D69*1.21)</f>
        <v>0</v>
      </c>
      <c r="F69" s="65"/>
    </row>
    <row r="70" spans="1:6" s="21" customFormat="1" ht="14.45" customHeight="1">
      <c r="A70" s="64"/>
      <c r="B70" s="94" t="s">
        <v>86</v>
      </c>
      <c r="C70" s="136">
        <v>0</v>
      </c>
      <c r="D70" s="116">
        <v>20</v>
      </c>
      <c r="E70" s="154">
        <f aca="true" t="shared" si="8" ref="E70:E79">SUM(C70*D70*1.21)</f>
        <v>0</v>
      </c>
      <c r="F70" s="65"/>
    </row>
    <row r="71" spans="1:6" s="21" customFormat="1" ht="14.45" customHeight="1">
      <c r="A71" s="64"/>
      <c r="B71" s="94" t="s">
        <v>87</v>
      </c>
      <c r="C71" s="136">
        <v>0</v>
      </c>
      <c r="D71" s="116">
        <v>20</v>
      </c>
      <c r="E71" s="154">
        <f t="shared" si="8"/>
        <v>0</v>
      </c>
      <c r="F71" s="65"/>
    </row>
    <row r="72" spans="1:6" s="21" customFormat="1" ht="14.45" customHeight="1">
      <c r="A72" s="64"/>
      <c r="B72" s="94" t="s">
        <v>81</v>
      </c>
      <c r="C72" s="136">
        <v>0</v>
      </c>
      <c r="D72" s="116">
        <v>2</v>
      </c>
      <c r="E72" s="154">
        <f t="shared" si="8"/>
        <v>0</v>
      </c>
      <c r="F72" s="65"/>
    </row>
    <row r="73" spans="1:6" s="21" customFormat="1" ht="14.45" customHeight="1">
      <c r="A73" s="64"/>
      <c r="B73" s="94" t="s">
        <v>82</v>
      </c>
      <c r="C73" s="136">
        <v>0</v>
      </c>
      <c r="D73" s="116">
        <v>2</v>
      </c>
      <c r="E73" s="154">
        <f t="shared" si="8"/>
        <v>0</v>
      </c>
      <c r="F73" s="65"/>
    </row>
    <row r="74" spans="1:6" s="21" customFormat="1" ht="14.45" customHeight="1">
      <c r="A74" s="64"/>
      <c r="B74" s="94" t="s">
        <v>83</v>
      </c>
      <c r="C74" s="136">
        <v>0</v>
      </c>
      <c r="D74" s="116">
        <v>2</v>
      </c>
      <c r="E74" s="154">
        <f t="shared" si="8"/>
        <v>0</v>
      </c>
      <c r="F74" s="65"/>
    </row>
    <row r="75" spans="1:6" s="21" customFormat="1" ht="14.45" customHeight="1">
      <c r="A75" s="64"/>
      <c r="B75" s="94" t="s">
        <v>84</v>
      </c>
      <c r="C75" s="136">
        <v>0</v>
      </c>
      <c r="D75" s="116">
        <v>2</v>
      </c>
      <c r="E75" s="154">
        <f t="shared" si="8"/>
        <v>0</v>
      </c>
      <c r="F75" s="65"/>
    </row>
    <row r="76" spans="1:54" s="27" customFormat="1" ht="14.45" customHeight="1">
      <c r="A76" s="35" t="s">
        <v>92</v>
      </c>
      <c r="B76" s="95" t="s">
        <v>93</v>
      </c>
      <c r="C76" s="137"/>
      <c r="D76" s="117"/>
      <c r="E76" s="60">
        <f>SUM(E77:E79)</f>
        <v>0</v>
      </c>
      <c r="F76" s="4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s="27" customFormat="1" ht="14.45" customHeight="1">
      <c r="A77" s="66"/>
      <c r="B77" s="96" t="s">
        <v>36</v>
      </c>
      <c r="C77" s="136">
        <v>0</v>
      </c>
      <c r="D77" s="118">
        <v>20</v>
      </c>
      <c r="E77" s="154">
        <f t="shared" si="8"/>
        <v>0</v>
      </c>
      <c r="F77" s="68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s="27" customFormat="1" ht="14.45" customHeight="1">
      <c r="A78" s="67"/>
      <c r="B78" s="96" t="s">
        <v>37</v>
      </c>
      <c r="C78" s="136">
        <v>0</v>
      </c>
      <c r="D78" s="118">
        <v>20</v>
      </c>
      <c r="E78" s="154">
        <f t="shared" si="8"/>
        <v>0</v>
      </c>
      <c r="F78" s="6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s="27" customFormat="1" ht="14.45" customHeight="1" thickBot="1">
      <c r="A79" s="140"/>
      <c r="B79" s="141" t="s">
        <v>38</v>
      </c>
      <c r="C79" s="143">
        <v>0</v>
      </c>
      <c r="D79" s="142">
        <v>20</v>
      </c>
      <c r="E79" s="154">
        <f t="shared" si="8"/>
        <v>0</v>
      </c>
      <c r="F79" s="6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s="27" customFormat="1" ht="32.25" customHeight="1" thickBot="1">
      <c r="A80" s="140"/>
      <c r="B80" s="140"/>
      <c r="C80" s="151"/>
      <c r="D80" s="158"/>
      <c r="E80" s="152"/>
      <c r="F80" s="13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6" ht="47.25" customHeight="1" thickBot="1">
      <c r="A81" s="168" t="s">
        <v>117</v>
      </c>
      <c r="B81" s="169"/>
      <c r="C81" s="169"/>
      <c r="D81" s="169"/>
      <c r="E81" s="160">
        <f>E2+E13+E21+E26+E41+E43+E49+E60+E64+E68+E76</f>
        <v>0</v>
      </c>
      <c r="F81" s="146"/>
    </row>
    <row r="82" spans="1:6" ht="30" customHeight="1" thickBot="1">
      <c r="A82" s="138"/>
      <c r="B82" s="144"/>
      <c r="C82" s="138"/>
      <c r="D82" s="145"/>
      <c r="E82" s="147"/>
      <c r="F82" s="70"/>
    </row>
    <row r="83" spans="1:6" ht="47.25" customHeight="1" thickBot="1">
      <c r="A83" s="168" t="s">
        <v>118</v>
      </c>
      <c r="B83" s="169"/>
      <c r="C83" s="169"/>
      <c r="D83" s="169"/>
      <c r="E83" s="160">
        <f>E81/121*100</f>
        <v>0</v>
      </c>
      <c r="F83" s="146"/>
    </row>
    <row r="84" spans="1:5" ht="30" customHeight="1">
      <c r="A84" s="119"/>
      <c r="B84" s="119"/>
      <c r="C84" s="138"/>
      <c r="D84" s="159"/>
      <c r="E84" s="148"/>
    </row>
  </sheetData>
  <sheetProtection sheet="1" objects="1" scenarios="1" selectLockedCells="1"/>
  <mergeCells count="5">
    <mergeCell ref="A61:A63"/>
    <mergeCell ref="E2:E4"/>
    <mergeCell ref="A50:A59"/>
    <mergeCell ref="A81:D81"/>
    <mergeCell ref="A83:D83"/>
  </mergeCells>
  <printOptions/>
  <pageMargins left="0.7" right="0.7" top="0.787401575" bottom="0.787401575" header="0.3" footer="0.3"/>
  <pageSetup fitToHeight="0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Budaiová</dc:creator>
  <cp:keywords/>
  <dc:description/>
  <cp:lastModifiedBy>Mgr. Šelejová Martina</cp:lastModifiedBy>
  <cp:lastPrinted>2019-05-29T09:43:18Z</cp:lastPrinted>
  <dcterms:created xsi:type="dcterms:W3CDTF">2016-08-04T08:32:04Z</dcterms:created>
  <dcterms:modified xsi:type="dcterms:W3CDTF">2020-01-08T11:58:42Z</dcterms:modified>
  <cp:category/>
  <cp:version/>
  <cp:contentType/>
  <cp:contentStatus/>
</cp:coreProperties>
</file>