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7285" windowHeight="697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<sst xmlns="http://schemas.openxmlformats.org/spreadsheetml/2006/main" count="719" uniqueCount="387">
  <si>
    <t>Název položky (specifikace - druh, materiál, barva, určení apod.)</t>
  </si>
  <si>
    <t>Registrační číslo CAS/kód dodavatele či výrobce/hypertextový odkaz</t>
  </si>
  <si>
    <t>jednotka
(kg, l, ks apod.)</t>
  </si>
  <si>
    <t>balení (= počet jednotek v balení).</t>
  </si>
  <si>
    <t>poznámka</t>
  </si>
  <si>
    <t>ExSIM (Matějovič)</t>
  </si>
  <si>
    <t>AbRE (Hrabák)</t>
  </si>
  <si>
    <t>VITL (Reischig)</t>
  </si>
  <si>
    <t>KvS S/I (Štengl)</t>
  </si>
  <si>
    <t>CNS S/I (Ježek)</t>
  </si>
  <si>
    <t>CNS S/I (Cendelín)</t>
  </si>
  <si>
    <t>M S/I (Kuncová)</t>
  </si>
  <si>
    <t>BR S/I (Vištejnová)</t>
  </si>
  <si>
    <t>KH (Tonar)</t>
  </si>
  <si>
    <t>ChZ (Klein)</t>
  </si>
  <si>
    <t>PtL (Mareš)</t>
  </si>
  <si>
    <t>BchL (Racek)</t>
  </si>
  <si>
    <t>požadovaný počet balení celkem</t>
  </si>
  <si>
    <t xml:space="preserve">Jednotková cena za balení bez DPH (Kč) </t>
  </si>
  <si>
    <t>Cena bez DPH (Kč) celková</t>
  </si>
  <si>
    <t>část 01</t>
  </si>
  <si>
    <t>Laboratorní spotřební materiál I.</t>
  </si>
  <si>
    <t>LoBind Tubes - mikrozkumavky, DNA/RNA, 1,5 mL</t>
  </si>
  <si>
    <t>https://www.sigmaaldrich.com/catalog/product/sigma/z666548?lang=en&amp;region=CZ</t>
  </si>
  <si>
    <t>ks</t>
  </si>
  <si>
    <t>Combi uzávěr infuze modrý</t>
  </si>
  <si>
    <t>bal</t>
  </si>
  <si>
    <t>Jehly Sterican černé</t>
  </si>
  <si>
    <t>Stříkačky 2 ml</t>
  </si>
  <si>
    <t>Closed Suction Systém 14Fr/Ch Covidien</t>
  </si>
  <si>
    <t>Gastric tubes CH 16, kon.TR/M, 3,5x5,3mm, 80cm, 4 eyes, se zavaděčem     </t>
  </si>
  <si>
    <t>Papírové krabičky 2″ barevné na 9 x 9 ks kryozkumavek (5ks)</t>
  </si>
  <si>
    <t>část 02</t>
  </si>
  <si>
    <t>Hemodynamika</t>
  </si>
  <si>
    <t>musí být kompatibilní s přístrojem Mindray BeneVision N19</t>
  </si>
  <si>
    <t>část 03</t>
  </si>
  <si>
    <t>Chemické výrobky I.</t>
  </si>
  <si>
    <t>část 04</t>
  </si>
  <si>
    <t>Chemické výrobky II.</t>
  </si>
  <si>
    <t xml:space="preserve">2-Deoxy-D-glucose,  ≥ 99 % (GC), crystalline </t>
  </si>
  <si>
    <t>g</t>
  </si>
  <si>
    <t>Acetonitril HiPerSolv CHROMANORM® for LC-MS</t>
  </si>
  <si>
    <t xml:space="preserve">Adenosine 5′-diphosphate monopotassium salt dihydrate, bacterial, ≥ 95 %, powder </t>
  </si>
  <si>
    <t>Ethanol 96 % zkoušeno dle ČL</t>
  </si>
  <si>
    <t>https://www.pentachemicals.eu/ciste-laboratorni-chemikalie.php?id=2043&amp;subcat=5</t>
  </si>
  <si>
    <t>l</t>
  </si>
  <si>
    <t>Ethanol euro denatured 96 % (5 l)</t>
  </si>
  <si>
    <t>CAS 64-17-5</t>
  </si>
  <si>
    <t>část 05</t>
  </si>
  <si>
    <t>Chemické výrobky pro cytometrii a buněčnou biologii I.</t>
  </si>
  <si>
    <t>dodržet výrobce a příslušný kód</t>
  </si>
  <si>
    <t>část 06</t>
  </si>
  <si>
    <t>Chemické výrobky pro cytometrii a buněčnou biologii II.</t>
  </si>
  <si>
    <t>Nunc™ MaxiSorp™ ELISA Plates, Uncoated</t>
  </si>
  <si>
    <t>část 07</t>
  </si>
  <si>
    <t>Chemické výrobky pro cytometrii a buněčnou biologii III.</t>
  </si>
  <si>
    <t xml:space="preserve">Rat IL-1 beta ELISA Kit, </t>
  </si>
  <si>
    <t>část 08</t>
  </si>
  <si>
    <t>Chemické výrobky pro cytometrii a buněčnou biologii IV.</t>
  </si>
  <si>
    <t>Methanol hypergrade for LC-MS LiChrosolv®</t>
  </si>
  <si>
    <t>část 09</t>
  </si>
  <si>
    <t>Chemické výrobky pro imunoanalýzu I.</t>
  </si>
  <si>
    <t>část 10</t>
  </si>
  <si>
    <t>část 11</t>
  </si>
  <si>
    <t>část 12</t>
  </si>
  <si>
    <t>Krmiva a steliva</t>
  </si>
  <si>
    <t>dodržet identické složení krmiva</t>
  </si>
  <si>
    <t>Stelivo pro laboratorní hlodavce, materiál: měkké dřevo z listnatých stromů, velikost částic 2-3 mm s, odprášené, určené pro bariérové chovy</t>
  </si>
  <si>
    <t>Abedd Aspen bedding, velikost MIDI</t>
  </si>
  <si>
    <t>kg</t>
  </si>
  <si>
    <t>část 13</t>
  </si>
  <si>
    <t>Nano spray tip 360/20 um ID/OD,20pk</t>
  </si>
  <si>
    <t>NanoLC column, 3 µm, ChromXP C18CL, 120Å, 15 cm x 75 µm</t>
  </si>
  <si>
    <t>část 14</t>
  </si>
  <si>
    <t>Laboratorní jednovrstvé ubrousky kimtech</t>
  </si>
  <si>
    <t>část 15</t>
  </si>
  <si>
    <t>Laboratorní spotřební materiál II.</t>
  </si>
  <si>
    <t>část 16</t>
  </si>
  <si>
    <t>Laboratorní spotřební materiál III.</t>
  </si>
  <si>
    <t>PCR tubes, 0.2ml, Catalog no. 0030124332</t>
  </si>
  <si>
    <t>Pipetovací špičky, Catalog no.  30072014</t>
  </si>
  <si>
    <t>Pipetovací špičky, Catalog no. 30072022</t>
  </si>
  <si>
    <t>Pipetovací špičky, Catalog no. 0030072030</t>
  </si>
  <si>
    <t>část 17</t>
  </si>
  <si>
    <t>Protilátky I.</t>
  </si>
  <si>
    <t>část 18</t>
  </si>
  <si>
    <t>Protilátky II.</t>
  </si>
  <si>
    <t>část 19</t>
  </si>
  <si>
    <t>Protilátky III.</t>
  </si>
  <si>
    <t>část 20</t>
  </si>
  <si>
    <t>Protilátky IV.</t>
  </si>
  <si>
    <t>µg</t>
  </si>
  <si>
    <t>část 21</t>
  </si>
  <si>
    <t>Rukavice vyšetřovací nitrilové, bez pudru, nesterilní, modré, velikost L</t>
  </si>
  <si>
    <t>ks (pár)</t>
  </si>
  <si>
    <t>Rukavice vyšetřovací nitrilové, bez pudru, nesterilní, modré, velikost M</t>
  </si>
  <si>
    <t>Rukavice vyšetřovací, VWR®, Nitrile Extra Light,  vel. M</t>
  </si>
  <si>
    <t>část 22</t>
  </si>
  <si>
    <t>Polokošile PERFECTION PLAIN LADY 200g, bílá, velikost L</t>
  </si>
  <si>
    <t>část 23</t>
  </si>
  <si>
    <t>Stříkačkové filtry CHS FilterPure, 13 mm, 0.22 μm Nylon, nesterilní, 100 ks</t>
  </si>
  <si>
    <t>Název části</t>
  </si>
  <si>
    <t>Číslo položky</t>
  </si>
  <si>
    <t>Specifikace zboží</t>
  </si>
  <si>
    <t>část 1 celkem</t>
  </si>
  <si>
    <t>část 2 celkem</t>
  </si>
  <si>
    <t>část 3 celkem</t>
  </si>
  <si>
    <t>část 4 celkem</t>
  </si>
  <si>
    <t>část 5 celkem</t>
  </si>
  <si>
    <t>část 6 celkem</t>
  </si>
  <si>
    <t>část 7 celkem</t>
  </si>
  <si>
    <t>část 8 celkem</t>
  </si>
  <si>
    <t>část 9 celkem</t>
  </si>
  <si>
    <t>část 10 celkem</t>
  </si>
  <si>
    <t>část 11 celkem</t>
  </si>
  <si>
    <t>část 12 celkem</t>
  </si>
  <si>
    <t>část 13 celkem</t>
  </si>
  <si>
    <t>část 14 celkem</t>
  </si>
  <si>
    <t>část 15 celkem</t>
  </si>
  <si>
    <t>část 16 celkem</t>
  </si>
  <si>
    <t>část 17 celkem</t>
  </si>
  <si>
    <t>část 18 celkem</t>
  </si>
  <si>
    <t>část 19 celkem</t>
  </si>
  <si>
    <t>část 20 celkem</t>
  </si>
  <si>
    <t>část 21 celkem</t>
  </si>
  <si>
    <t>část 22 celkem</t>
  </si>
  <si>
    <t>část 23 celkem</t>
  </si>
  <si>
    <t>kat. č. OP79193/ Baria</t>
  </si>
  <si>
    <t>kat. č. 4495152/  BBraun</t>
  </si>
  <si>
    <t>kat. č. 702216522</t>
  </si>
  <si>
    <t>kat. č. 444SPO01014 / GPS Praha, spol. s r.o.</t>
  </si>
  <si>
    <t>kat. č. 910-00052/ AMEDIS</t>
  </si>
  <si>
    <t>kat. č.  805-00120/ AMEDIS</t>
  </si>
  <si>
    <t>kat. č. 112-4195/ VWR</t>
  </si>
  <si>
    <t>kat. č. 112-4194/ VWR</t>
  </si>
  <si>
    <t>Bond Open Containers 7ml</t>
  </si>
  <si>
    <t>kat. č. 1060351000/ Sigma Aldrich, https://www.sigmaaldrich.com/catalog/product/mm/106035?lang=en&amp;region=US</t>
  </si>
  <si>
    <t xml:space="preserve">CAS Number 32140-51-5 </t>
  </si>
  <si>
    <t>kat. č. 125-50/ Sigma Aldrich</t>
  </si>
  <si>
    <t>kat. č. D8537-6x500ML/ Sigma Aldrich</t>
  </si>
  <si>
    <t>kat. č. H6648-500ML/ Sigma Aldrich</t>
  </si>
  <si>
    <t xml:space="preserve">kat. č. 151-500 / Sigma Aldrich   </t>
  </si>
  <si>
    <t xml:space="preserve">kat. č. T3924-500ML/ Sigma Aldrich </t>
  </si>
  <si>
    <t xml:space="preserve">kat. č. T6414-100ML/ Sigma Aldrich </t>
  </si>
  <si>
    <t xml:space="preserve">kat. č. 151D-250/ Sigma Aldrich </t>
  </si>
  <si>
    <t xml:space="preserve">kat. č. 150-05A/ Sigma Aldrich </t>
  </si>
  <si>
    <t>Acetyl coenzyme A lithium salt, kat. č. A2181/ Sigma Aldrich</t>
  </si>
  <si>
    <t>Proteinase K, Ready-to-Use; 15ml</t>
  </si>
  <si>
    <t>Goat Serum (Normal); 10ml</t>
  </si>
  <si>
    <t>Liquid DAB+, 110 ml</t>
  </si>
  <si>
    <t>Dako Ab Diluent; 125ml</t>
  </si>
  <si>
    <t>Kapesníčky na čištění čoček</t>
  </si>
  <si>
    <t>Souprava Picco PVPK2015L20 (Catheter PV2015L20-A+ monitoring Kit PV8215)</t>
  </si>
  <si>
    <t>CAS: 1330-20-7</t>
  </si>
  <si>
    <t>CAS: 67-64-1</t>
  </si>
  <si>
    <t>Ethanol absolutní p.a.; 2,5l</t>
  </si>
  <si>
    <t>CAS: 64-17-5</t>
  </si>
  <si>
    <t>Eosin G or Y, polychrome aqueous solution 1 % -2,5 l</t>
  </si>
  <si>
    <t xml:space="preserve">ProteoMiner™ Protein Enrichment Small-Capacity Kit </t>
  </si>
  <si>
    <t>RPMI medium</t>
  </si>
  <si>
    <t>12x500</t>
  </si>
  <si>
    <t>Anti-iNKT MicroBeads, human</t>
  </si>
  <si>
    <t xml:space="preserve">QIAzol Lysis Reagent </t>
  </si>
  <si>
    <t>ml</t>
  </si>
  <si>
    <t>400 testů</t>
  </si>
  <si>
    <t>DMEM (1x)</t>
  </si>
  <si>
    <t>10x500</t>
  </si>
  <si>
    <t>MEM Alpha (1x)</t>
  </si>
  <si>
    <t>Cell Trace CFSE Cell Proliferation kit, for flow cytometry</t>
  </si>
  <si>
    <t>FBS, QUALIFIED</t>
  </si>
  <si>
    <t>PBS (1X), pH 7,4</t>
  </si>
  <si>
    <t xml:space="preserve">10x 500 </t>
  </si>
  <si>
    <t>PBS (10X), pH 7,4</t>
  </si>
  <si>
    <t>DPBS, no calcium, no magnesium</t>
  </si>
  <si>
    <t>Qubit™ dsDNA HS Assay Kit</t>
  </si>
  <si>
    <t>eBioscience StainTray</t>
  </si>
  <si>
    <t xml:space="preserve">Collagen Coating Solution (50 ML)    </t>
  </si>
  <si>
    <t>Dulbecco’s Phosphate Buffered Saline Modified, without calcium chloride and magnesium chloride, liquid, sterile-filtered, suitable for cell culture, 6X500 ML</t>
  </si>
  <si>
    <t>Hanks’ Balanced Salt solution Modified, with sodium bicarbonate, without phenol red, calcium chloride and magnesium sulfate, liquid, sterile-filtered, suitable for cell culture</t>
  </si>
  <si>
    <t xml:space="preserve">Skeletal Muscle Cell Growth Medium (500ml) </t>
  </si>
  <si>
    <t xml:space="preserve">Trypsin-EDTA solution 1 ×, sterile; sterile-filtered, BioReagent, suitable for cell culture, 0.5 g porcine trypsin and 0.2 g EDTA • 4Na per liter of Hanks′ Balanced Salt Solution with phenol red, 500 ml          </t>
  </si>
  <si>
    <t>Trypsin inhibitor from Glycine max (soybean) solution, sterile-filtered, suitable for, suitable for cell culture, 100 ml</t>
  </si>
  <si>
    <t>Skeletal Muscle Cell Differentiation Medium (250ml)</t>
  </si>
  <si>
    <t xml:space="preserve">Human Skeletal Muscle Cells: HSkMC, adult, 2nd passage, &gt;500,000 cells in Basal Medium containing 10% FBS &amp; 10% DMSO                                                      </t>
  </si>
  <si>
    <t>V1124-000 M-Z dieta myši - chov, 10 kg v balení, pelety 10 mm</t>
  </si>
  <si>
    <t>V1534-000 R/M-H dieta potkani/myši udržovací, 10 kg v balení, pelety 10 mm</t>
  </si>
  <si>
    <t>https://www.bio-rad.com/en-cz/sku/3450063-16-5-criteriontris-tricine-gel-122-well-45-ul?ID=3450063</t>
  </si>
  <si>
    <t>https://www.bio-rad.com/en-cz/sku/4561095-4-20-mini-protean-tgx-precast-protein-gels-12-well-20-ul?ID=4561095</t>
  </si>
  <si>
    <t>https://www.bio-rad.com/en-cz/sku/1632019-readystrip-ipg-strips?ID=1632019</t>
  </si>
  <si>
    <t>https://www.bio-rad.com/en-cz/sku/1632005-readystrip-ipg-strips?ID=1632005</t>
  </si>
  <si>
    <t>https://www.p-lab.cz/katalog/zkumavka-centrifugacni-se-sroubovacim-vickem_32p</t>
  </si>
  <si>
    <t>Corning, 734-0001, https://cz.vwr.com/store/catalog/product.jsp?catalog_number=734-0001</t>
  </si>
  <si>
    <t>https://cz.vwr.com/store/product/804996/filmy-polyesterove-pro-elisa-a-bezne-inkubace</t>
  </si>
  <si>
    <t>https://online-shop.eppendorf.cz/CZ-cs/Laboratorni-spotrebni-material-44512/Spicky-a-nastavce-44513/epT.I.P.S.-PF-243780.html</t>
  </si>
  <si>
    <t>2 sáčky x 500 špičky</t>
  </si>
  <si>
    <t>µl</t>
  </si>
  <si>
    <t>N-Histofine ® Simple Stain MAX PO (Multi); 1500 skel</t>
  </si>
  <si>
    <t>mg</t>
  </si>
  <si>
    <t>Mikina GRANBY LADY, dámská, fleece, černá; vel. L</t>
  </si>
  <si>
    <t>Filtr 3M 6059</t>
  </si>
  <si>
    <t>Fleecová dámská mikina na zip s vídeňskými švy, velikost S</t>
  </si>
  <si>
    <t>https://www.canis.cz/mikina-granby-lady-damska-fleece-cerna-g57926.html</t>
  </si>
  <si>
    <t>https://www.canis.cz/filtr-3m-6059-g16539.html</t>
  </si>
  <si>
    <t>http://www.medicafilter.cz/cs/eshop/product/mikina-damska-fleece-fuchsiova-m/</t>
  </si>
  <si>
    <t>http://www.medicafilter.cz/cs/eshop/product/mikina-damska-fleece-cervena-xl/</t>
  </si>
  <si>
    <t>http://www.medicafilter.cz/cs/eshop/product/triko-damske-s-dl-rukavem-fuchsiove/</t>
  </si>
  <si>
    <t>http://www.medicafilter.cz/cs/eshop/product/triko-damske-s-dl-rukavem-fuchsiove-652214/</t>
  </si>
  <si>
    <t>http://www.medicafilter.cz/cs/eshop/product/vesta-fleece-zelena-m/</t>
  </si>
  <si>
    <t>http://www.medicafilter.cz/cs/eshop/product/vesta-fleece-bila-xl/</t>
  </si>
  <si>
    <t>6x500</t>
  </si>
  <si>
    <t>1x100 mg</t>
  </si>
  <si>
    <t>LS Columns</t>
  </si>
  <si>
    <t>16.5% Criterion™ Tris-Tricine Gel, 12+2 well, 45 µl</t>
  </si>
  <si>
    <t>4–20% Mini-PROTEAN® TGX™ Precast Protein Gels, 12-well, 20 µl #4561095</t>
  </si>
  <si>
    <t>ReadyStrip™ IPG Strips #1632019</t>
  </si>
  <si>
    <t>ReadyStrip™ IPG Strips #1632005</t>
  </si>
  <si>
    <t>100 Sterican, 1,20 x 40 mm, 18G x 1 1/2´´,  oranžové</t>
  </si>
  <si>
    <t>Zkumavka centrifugační se šroubovacím víčkem 15 mL, kat. č. P081159.1</t>
  </si>
  <si>
    <t>Zkumavka 5ml/buněčné sítko s víkem, sterilní 1 * 500 KS</t>
  </si>
  <si>
    <t>Filmy polyesterové pro ELISA a běžné inkubace, kat. číso 391-1250, nesterilní</t>
  </si>
  <si>
    <t>LM2450-1.0 MICRO COVERGLASS; krycí skla Leica; 1000</t>
  </si>
  <si>
    <t>Leica X-tra slides-bílá adhezivní skla se zaoblenými rohy; 1440ks</t>
  </si>
  <si>
    <t>Tissue culture test plate, 48 wells (4 pcs) , 72 pieces</t>
  </si>
  <si>
    <t>Tissue culture test plate, 96 wells (6 pcs)</t>
  </si>
  <si>
    <t>Cryo tube, 1,2 ml, TPP</t>
  </si>
  <si>
    <t>Bond Slide Labels and Printer Ribbon</t>
  </si>
  <si>
    <t>Qubit™ Assay Tubes</t>
  </si>
  <si>
    <t>epT.I.P.S.® Standard, Eppendorf Quality™, 2 – 200 µL, 53 mm, žlutá, bezbarvé špičky</t>
  </si>
  <si>
    <t>Eppendorf Safe-Lock Tubes, 2,0 mL, Eppendorf Quality™, bezbarvá, 1 000 zkumavky</t>
  </si>
  <si>
    <t>Eppendorf Safe-Lock Tubes, 0,5 mL, Eppendorf Quality™, bezbarvá, 500 zkumavky</t>
  </si>
  <si>
    <t>Eppendorf Safe-Lock Tubes, 1,5 mL, Eppendorf Quality, bezbarvá, PCR clean</t>
  </si>
  <si>
    <t>Špičky bez filtru 300 - 10 000 ul, kat. číslo 0030000900</t>
  </si>
  <si>
    <t>Eppendorf Tubes® 5.0 mL se zacvakávacím víčkem</t>
  </si>
  <si>
    <t>kat. č. 4665120/ BBraun</t>
  </si>
  <si>
    <t>kat. č. R226481/ P-Lab, https://www.p-lab.cz/katalog/ubrousky-laboratorni-kimtech_3694p</t>
  </si>
  <si>
    <t>Laboratorní spotřební materiál IV.</t>
  </si>
  <si>
    <t>PVPK2015L20/ Almeda</t>
  </si>
  <si>
    <t>Elektrické strojní zařízení, přístroje, zařízení a spotřební materiál, osvětlení</t>
  </si>
  <si>
    <t>Xenon lamp, FL2000/FL3000</t>
  </si>
  <si>
    <t>kat. č. DI-9551-0144/ Pragolab</t>
  </si>
  <si>
    <t>musí být kompatibilní s fluorimetrickým detektorem kapalinového chromatografu</t>
  </si>
  <si>
    <t xml:space="preserve">kat. č. 423501/ BioLegend </t>
  </si>
  <si>
    <t>kat. č. 11880036/ Gibco</t>
  </si>
  <si>
    <t>kat. č. 41061037/ Gibco</t>
  </si>
  <si>
    <t>kat. č. C34554,   https://www.thermofisher.com/order/catalog/product/C34554#/C34554</t>
  </si>
  <si>
    <t>kat. č. 10270106, https://www.thermofisher.com/order/catalog/product/10270106?SID=srch-hj-10270106#/10270106?SID=srch-hj-10270106</t>
  </si>
  <si>
    <t>kat. č. 10010056/ Gibco</t>
  </si>
  <si>
    <t>kat. č. 70011-044/ Gibco</t>
  </si>
  <si>
    <t>kat. č. 14190136/ Gibco</t>
  </si>
  <si>
    <t>kat. č. Q32854, https://www.thermofisher.com/order/catalog/product/Q32851#/Q32851</t>
  </si>
  <si>
    <t>kat. č. 44-0404-10, https://www.thermofisher.com/order/catalog/product/44-0404-10#/44-0404-10</t>
  </si>
  <si>
    <t>kat. č. BMS630, https://www.thermofisher.com/elisa/product/IL-1-beta-Rat-ELISA-Kit/BMS630</t>
  </si>
  <si>
    <t xml:space="preserve"> Laboratorní příslušenství - proteomika</t>
  </si>
  <si>
    <t>kat. č. LM2450-1.0/ Baria</t>
  </si>
  <si>
    <t>kat. č. 3800200E/ Baria</t>
  </si>
  <si>
    <t>kat. č. 92448, výrobce TPP, https://www.smartmart.bio/produkt/Tissue-culture-test-plate-48-wells-4-pcs-72-pieces-techno-plastic-products</t>
  </si>
  <si>
    <t>kat. č. 92696, výrobce TPP, https://www.smartmart.bio/produkt/Tissue-culture-test-plate-96-wells-6-pcs-108-pieces-techno-plastic-products</t>
  </si>
  <si>
    <t>kat. č. 89012/ výrobce TPP</t>
  </si>
  <si>
    <t>Immedge™ hydrophobic barrier pap pen</t>
  </si>
  <si>
    <t>část 24</t>
  </si>
  <si>
    <t>kat. č. H-4000/ Baria</t>
  </si>
  <si>
    <t>kat. č. S21.4604.C/ Leica</t>
  </si>
  <si>
    <t>kat. č. Q32856, https://www.thermofisher.com/order/catalog/product/Q32856#/Q32856</t>
  </si>
  <si>
    <t>kat. č. 0030000889/ Eppendorf</t>
  </si>
  <si>
    <t>kat. č. 0030 120 094/ Eppendorf</t>
  </si>
  <si>
    <t>kat. č. 0030 121 023/ Eppendorf</t>
  </si>
  <si>
    <t>kat. č. 0030 123 328/ Eppendorf</t>
  </si>
  <si>
    <t>kat. č. 30119401, https://online-shop.eppendorf.cz/CZ-cs/Laboratorni-spotrebni-material-44512/Zkumavky-44515/EppendorfTubes-5.0mL-PF-156668.html?_ga=2.70130771.2110581739.1580212418-413029389.1570006097</t>
  </si>
  <si>
    <t>kat. č. 0030120.191, https://online-shop.eppendorf.cz/CZ-cs/Laboratorni-spotrebni-material-44512/Zkumavky-44515/Eppendorf-Safe-Lock-Tubes-PF-8863.html?_ga=2.137804531.2110581739.1580212418-413029389.1570006097</t>
  </si>
  <si>
    <t>kat. č. 0030124332; https://online-shop.eppendorf.cz/CZ-cs/Laboratorni-spotrebni-material-44512/Zkumavky-44515/Eppendorf-PCR-Tubes-PF-8634.html</t>
  </si>
  <si>
    <t>kat. č. 30072014; https://online-shop.eppendorf.cz/CZ-cs/Laboratorni-spotrebni-material-44512/Spicky-a-nastavce-44513/epT.I.P.S.LoRetention-PF-9244.html</t>
  </si>
  <si>
    <t>kat. č. 30072022; https://online-shop.eppendorf.cz/CZ-cs/Laboratorni-spotrebni-material-44512/Spicky-a-nastavce-44513/epT.I.P.S.LoRetention-PF-9244.html</t>
  </si>
  <si>
    <t>kat. č. 0030072030; https://online-shop.eppendorf.cz/CZ-cs/Laboratorni-spotrebni-material-44512/Spicky-a-nastavce-44513/epT.I.P.S.LoRetention-PF-9244.html</t>
  </si>
  <si>
    <t>kat. č. 414154F/ Exbio</t>
  </si>
  <si>
    <t>Rukavice vyšetřovací VWR,  Nitrile Extra Light, vel. S</t>
  </si>
  <si>
    <t>Mikina dámská fleece fuchsiová M</t>
  </si>
  <si>
    <t>Mikina dámská fleece červená XL</t>
  </si>
  <si>
    <t xml:space="preserve">Vesta fleece zelená M
</t>
  </si>
  <si>
    <t xml:space="preserve">Vesta fleece bílá XL
</t>
  </si>
  <si>
    <t>kat. č. 00253 00-L/ Total Protect, https://www.totalprotectwhite.cz/polokosile-damska-malfini-perfection-plain-200g-cerna</t>
  </si>
  <si>
    <t>kat. č. H2103-S/ Total Protect, https://www.totalprotectwhite.cz/mikina-damska-fleece-yvonne-modra</t>
  </si>
  <si>
    <t>část 24 celkem</t>
  </si>
  <si>
    <t>Stříkačkové filtry CHS FilterPure, 13 mm, 0.22 μm PTFE hydrofóbní, nesterilní, 100 ks</t>
  </si>
  <si>
    <t>Chemické výrobky pro imunoanalýzu II.</t>
  </si>
  <si>
    <t>Chemické výrobky pro biochemickou analýzu</t>
  </si>
  <si>
    <t>Ochranné a bezpečnostní oděvy</t>
  </si>
  <si>
    <t>Zaměstnanecké oděvy, speciální pracovní oděvy, oděvní doplňky, ochranná obuv</t>
  </si>
  <si>
    <t>Laboratorní pumpy a příslušenství</t>
  </si>
  <si>
    <t>kat. č. 90-5281/ BIOLOGIX,  https://pharma.cz/produkt/papirove-krabicky-2-barevne-na-9-x-9-ks-kryozkumavek/</t>
  </si>
  <si>
    <t>Eppendorf Safe-Lock Tubes, 1,5 mL, PCR clean, ambra (ochrana před světlem), 1 000 zkumavky</t>
  </si>
  <si>
    <t>část 25</t>
  </si>
  <si>
    <t>část 25 celkem</t>
  </si>
  <si>
    <t>V případě, že zboží je dodáváno v jiném balení než požadovaném, provede dodavatel ocenění tak, aby bylo oceněno požadované množství jednotek (ks, kg, l, ml apod.).</t>
  </si>
  <si>
    <r>
      <t xml:space="preserve">Dodavatel vyplní pouze </t>
    </r>
    <r>
      <rPr>
        <b/>
        <u val="single"/>
        <sz val="11"/>
        <rFont val="Calibri"/>
        <family val="2"/>
        <scheme val="minor"/>
      </rPr>
      <t>všechny</t>
    </r>
    <r>
      <rPr>
        <b/>
        <sz val="11"/>
        <rFont val="Calibri"/>
        <family val="2"/>
        <scheme val="minor"/>
      </rPr>
      <t xml:space="preserve"> žlutě podbarvené buňky v tabulce níže, a to pouze pro část, do které podává nabídku.</t>
    </r>
  </si>
  <si>
    <t>V souladu s poznámkou ve sloupci "G" u vybraných položek musí být požadované zboží pořízeno od konkrétního výrobce vzhledem k nutnosti zpětné kompatibility s již provedenými experimenty. Použití obdobného produktu od jiného výrobce není vzhledem k biologické variabilitě předmětného zboží možné a znemožnilo by přenositelnost údajů mezi experimenty a jejich souhrnnou analýzu.</t>
  </si>
  <si>
    <t>V případě, že níže uvedené specifikace obsahují ve sloupci "D" odkaz (přímý nebo nepřímý) na konkrétní výrobek (ve smyslu obchodní značky), výrobce či dodavatele, je tento odkaz uveden s ohledem na přesnost a srozumitelnost. V tomto případě však dodavatel může nabídnout rovnocenné řešení.</t>
  </si>
  <si>
    <t xml:space="preserve">Vývěva membránová KNF, jednokomorová - standardní, typ N811KT.18 </t>
  </si>
  <si>
    <t>kat. č. 395 469 221 040/ Verkon, https://www.verkon.cz/vyveva-membranova-knf-jednokomorova-standardni/</t>
  </si>
  <si>
    <t>Triko dámské s dl. rukávem - fuchsiová S</t>
  </si>
  <si>
    <t>Triko dámské s dl. rukávem - fuchsiová L</t>
  </si>
  <si>
    <t>kat. č. 1633006, https://www.bio-rad.com/en-cz/sku/1633006-proteominer-protein-enrichment-small-capacity-kit?ID=1633006</t>
  </si>
  <si>
    <t>kat. č. 12-702F, https://bioscience.lonza.com/lonza_bs/US/en/Culture-Media-and-Reagents/p/000000000000181543/RPMI-1640-Medium-with-L-Glutamine</t>
  </si>
  <si>
    <t>kat. č. 79306, https://www.qiagen.com/us/products/discovery-and-translational-research/lab-essentials/buffers-reagents/qiazol-lysis-reagent/#orderinginformation</t>
  </si>
  <si>
    <t>kat. č. 130-094-842, https://www.miltenyibiotec.com/DE-en/products/macs-cell-separation/cell-separation-reagents/microbeads-and-isolation-kits/nk-cells/anti-inkt-microbeads-human.html</t>
  </si>
  <si>
    <t>https://www.thermofisher.com/order/catalog/product/V13242#/V13242</t>
  </si>
  <si>
    <t>https://www.biolegend.com/en-us/products/rbc-lysis-buffer-10x-1498</t>
  </si>
  <si>
    <t>RBC Lysis Buffer (10X); kat. č. 420302/ BioLegend</t>
  </si>
  <si>
    <t xml:space="preserve">7-AAD Viability Staining Solution; kat. č. EXB0026/ Exbio </t>
  </si>
  <si>
    <t>CytoTox 96® Non-Radioactive Cytotoxicity Assay; kat. č. G1780/ EastPort</t>
  </si>
  <si>
    <t>M30 CytoDeath™ ELISA Research Use Only (Peviva/Baria s.r.o.)</t>
  </si>
  <si>
    <t>Bond Polymer Refine Detection; kat. č. DS9800/ Baria (Leica)</t>
  </si>
  <si>
    <t>BondTM Wash Solution 10X Concentrate, 1 l; kat. č. AR9590/ Baria (Leica)</t>
  </si>
  <si>
    <t>Bond Dewax Solution; 1 l; kat. č. AR9222/ Baria (Leica)</t>
  </si>
  <si>
    <t>Bond TM Epitope Retrieval2; 1 l; kat. č. AR9640/ Baria (Leica)</t>
  </si>
  <si>
    <t>Bond TM Epitope Retrieval1; 1l; kat. č. AR9961/ Baria (Leica)</t>
  </si>
  <si>
    <t xml:space="preserve">5795419 BIL-T Gen.3 600 cobas c701,702, 600 tests; kat. č. 5795419/ Roche </t>
  </si>
  <si>
    <t>5531446 ASTPM, 740Tests, cobas c701, 740 tests; kat. č. 5531446/Roche</t>
  </si>
  <si>
    <t>5531462 ALTPM, 780Tests, cobas c 701, 780 tests; kat. č. 5531462/ Roche</t>
  </si>
  <si>
    <t>Anti-SIRT3; kat. č. ab86671/ Abcam</t>
  </si>
  <si>
    <t>https://www.abcam.com/SIRT3-antibody-ab86671.html</t>
  </si>
  <si>
    <t>Anti-phosphotyrosine; kat. č. ab10321/ Abcam</t>
  </si>
  <si>
    <t>https://www.abcam.com/Phosphotyrosine-antibody-PY20-ab10321.html</t>
  </si>
  <si>
    <t>https://www.abcam.com/Phosphotyrosine-antibody-PY20-HRP-ab16389.html</t>
  </si>
  <si>
    <t>Anti-phosphotyrosine-HRP-conjugated; kat. č. ab16389/ Abcam</t>
  </si>
  <si>
    <t>https://www.abcam.com/S-nitrosocysteine-antibody-HY8E12-ab94930.html</t>
  </si>
  <si>
    <t>Anti-nitrosocysteine; kat. č. ab94930/ Abcam</t>
  </si>
  <si>
    <t>https://www.abcam.com/Histone-H3-di-methyl-K4-antibody-ChIP-Grade-ab7766.html</t>
  </si>
  <si>
    <t>Anti-H3K4 dimethyl; kat. č. ab7766/ Abcam</t>
  </si>
  <si>
    <t>https://www.abcam.com/histone-h3-tri-methyl-k9-antibody-6f12-h4-ab184677.html</t>
  </si>
  <si>
    <t>Anti-H3K9 trimethyl; kat. č. ab184677/ Abcam</t>
  </si>
  <si>
    <t>https://www.abcam.com/mst-antibody-ab224043.html</t>
  </si>
  <si>
    <t>Anti-MST; kat. č. ab85377/ Abcam</t>
  </si>
  <si>
    <t>https://www.abcam.com/cystathionasecth-antibody-ab80643.html</t>
  </si>
  <si>
    <t>Anti-CTH; kat. č. ab80643/ Abcam</t>
  </si>
  <si>
    <t>https://www.abcam.com/CBS-antibody-ab96252.html</t>
  </si>
  <si>
    <t>Anti-CBS; kat. č. ab96252/ Abcam</t>
  </si>
  <si>
    <t>https://www.biolegend.com/en-us/products/brilliant-violet-711-mouse-igg1--kappa-isotype-ctrl-7930</t>
  </si>
  <si>
    <t>Brilliant Violet 711™ Mouse IgG1, κ Isotype Ctrl; kat. č. 400168/ BioLegend</t>
  </si>
  <si>
    <t>Brilliant Violet 421™ Mouse IgG1,kappa Isotype Ctrl Antibody; kat. č. 400158/ BioLegend</t>
  </si>
  <si>
    <t>https://www.biolegend.com/en-us/products/brilliant-violet-421-mouse-igg1--kappa-isotype-ctrl-7194</t>
  </si>
  <si>
    <t>https://www.biolegend.com/en-us/products/pe-cy7-mouse-igg1--kappa-isotype-ctrl-1926</t>
  </si>
  <si>
    <t>PE/Cy7 Mouse IgG1, kappa Isotype Ctrl Antibody; kat. č. 400126/BioLegend</t>
  </si>
  <si>
    <t>https://www.exbio.cz/research-product/antibodies/isotype-controls/mouse-igg1-isotype-control-pe</t>
  </si>
  <si>
    <t>Stříkačky 50 ml Luer Lock; kat. č. 4617509F/ BBraun</t>
  </si>
  <si>
    <t>kat. č. 130-042-401, https://www.miltenyibiotec.com/US-en/products/macs-cell-separation/columns/ls-columns.html#130-042-401</t>
  </si>
  <si>
    <t>Mouse IgG1 Isotype control PE; kat. č. 1P-632-C100/ Exbio</t>
  </si>
  <si>
    <t>https://www.exbio.cz/research-product/antibodies/isotype-controls/mouse-igg1-isotype-control-apc</t>
  </si>
  <si>
    <t>Mouse IgG1 Isotype control APC; kat. č. 1A-632-C100/ Exbio</t>
  </si>
  <si>
    <t>Mo a Hu CD68, cl KP1; 1 ml; kat. č. M081401-2/ výrobce Agilent DAKO</t>
  </si>
  <si>
    <t>Mo a Hu Neurofilament Prot, cl 2F11; 0,2 ml; kat. č. M076229-2/ výrobce Agilent DAKO</t>
  </si>
  <si>
    <t>Rb a Laminin; 1 ml; kat. č. Z009701-2/ výrobce Agilent DAKO</t>
  </si>
  <si>
    <t>Mo a Hu Smooth Muscle Actin, cl 1A4; 1 ml; kat. č. M082301-2/ výrobce Agilent DAKO</t>
  </si>
  <si>
    <t>Mo a Hu CD31, Endothelial Cell, cl JC70; 1 ml; kat. č. M082301-2/ výrobce Agilent DAKO</t>
  </si>
  <si>
    <t>FLX Poly Rb a Hu Von W Factor, RTU, Lin; 12 ml; kat. č. IR52761-2/ výrobce Agilent DAKO</t>
  </si>
  <si>
    <t>Anti-Collagen VI antibody, 100 ug; kat. č. 6588/ Abcam</t>
  </si>
  <si>
    <t>Anti-Collagen I antibody, 100 ug;  kat. č. ab34710/ Abcam</t>
  </si>
  <si>
    <t>Anti-Collagen IV antibody, 100 ug; kat. č. ab6586/ Abcam</t>
  </si>
  <si>
    <t>Anti-Collagen III antibody [1E7-D7/Col3], 100 ug;  kat. č. ab23445/ Abcam;</t>
  </si>
  <si>
    <t>Anti-Osteocalcin, 50 ug; kat. č. ab13420/ Abcam</t>
  </si>
  <si>
    <t>Anti-PGP9.5 antibody, 50 ul; kat. č. ab10404/ Abcam</t>
  </si>
  <si>
    <t>Anti-Von Willebrand Factor antibody, 100 ul; kat. č. ab6994/ Abcam</t>
  </si>
  <si>
    <t>IBA1 Polyclonal Antibody; ThermoFisher Scientific; 100 ul; kat. č. PA5-27436/ Fisher Scientific</t>
  </si>
  <si>
    <t>https://www.abcam.com/beta-amyloid-antibody-ab2539.html</t>
  </si>
  <si>
    <t xml:space="preserve">Anti-beta Amyloid antibody; kat. č. ab2539/ Abcam </t>
  </si>
  <si>
    <t>Infusomat Space Line SafeSet, Airstop, 250/145cm, vol. 7ml/m, Type IV-Standard – Luer Lock; kat. č. 8701148SP/ BBraun</t>
  </si>
  <si>
    <t>část 26</t>
  </si>
  <si>
    <t>Cytosorb 300 adsorber plicní objem 150 ml, 24 hod</t>
  </si>
  <si>
    <t>MultiFiltrate-Kit HP Cyto Tub</t>
  </si>
  <si>
    <t>Laboratorní spotřební materiál V.</t>
  </si>
  <si>
    <t>část 26 celkem</t>
  </si>
  <si>
    <t>kat. č. CHSF-NY1322N/ Chromservis; https://www.chromservis.eu/p/chs-filterpure-nylon-syringe-filters-0-22-m-13mm-100pcs?lang=CZ</t>
  </si>
  <si>
    <t>kat. č. CHSF-PTFE1322NB/ Chromservis; https://www.chromservis.eu/p/chs-filterpure-hydrophobic-ptfe-syr-filters-0-22-m-13mm-100pcs?lang=CZ</t>
  </si>
  <si>
    <t>Laboratorní příslušenství</t>
  </si>
  <si>
    <t>CAS Number: 154-17-6; kat. č. D6134-1G/ Sigma Aldrich</t>
  </si>
  <si>
    <t>CAS Number: 72696-48-1,  kat. č. A5285-1G/ Sigma Aldrich</t>
  </si>
  <si>
    <t>Dead Cell Apoptosis Kit with Annexin V FITC and PI, for flow cytometry; kat. č. V13242/ ThermoFisher</t>
  </si>
  <si>
    <t>DxH Dilutent; kat. č. 628017/ Beckman Coulter</t>
  </si>
  <si>
    <t>kat. č. C0365/ bamed</t>
  </si>
  <si>
    <t>kat. č. S302080-2/ Agilent</t>
  </si>
  <si>
    <t>kat. č. X090710-8/ Agilent</t>
  </si>
  <si>
    <t>kat. č. K346811-2/ Agilent</t>
  </si>
  <si>
    <t>kat. č. S080983-2/ Agilent</t>
  </si>
  <si>
    <t>kat. č. 111-5000/ VWR; https://cz.vwr.com/store/product?keyword=111-5000</t>
  </si>
  <si>
    <t>kat. č. TMD000171 / Fresenius Medical Care</t>
  </si>
  <si>
    <t>kat. č. F00006914 / Fresenius Medical Care</t>
  </si>
  <si>
    <t>Xylen (směs izomerů) 1000 ml; čistý</t>
  </si>
  <si>
    <t>Aceton 1000 ml; čistý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</si>
</sst>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[$-405]General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u val="single"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9" tint="-0.24993999302387238"/>
      <name val="Calibri"/>
      <family val="2"/>
      <scheme val="minor"/>
    </font>
    <font>
      <b/>
      <sz val="14"/>
      <color rgb="FF3F3F3F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b/>
      <sz val="2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-0.24993999302387238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6699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7F7F7F"/>
      </left>
      <right style="thin">
        <color rgb="FF7F7F7F"/>
      </right>
      <top/>
      <bottom style="thin">
        <color rgb="FF7F7F7F"/>
      </bottom>
    </border>
    <border>
      <left style="thin">
        <color rgb="FF7F7F7F"/>
      </left>
      <right style="thin">
        <color rgb="FF7F7F7F"/>
      </right>
      <top style="medium">
        <color rgb="FF7F7F7F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/>
    </border>
    <border>
      <left style="thin">
        <color rgb="FF7F7F7F"/>
      </left>
      <right style="medium">
        <color rgb="FF7F7F7F"/>
      </right>
      <top style="medium">
        <color rgb="FF7F7F7F"/>
      </top>
      <bottom/>
    </border>
    <border>
      <left style="medium">
        <color rgb="FF7F7F7F"/>
      </left>
      <right style="thin">
        <color rgb="FF7F7F7F"/>
      </right>
      <top style="medium">
        <color rgb="FF7F7F7F"/>
      </top>
      <bottom/>
    </border>
    <border>
      <left style="medium">
        <color rgb="FF7F7F7F"/>
      </left>
      <right style="thin">
        <color rgb="FF7F7F7F"/>
      </right>
      <top style="medium">
        <color rgb="FF7F7F7F"/>
      </top>
      <bottom style="medium">
        <color rgb="FF7F7F7F"/>
      </bottom>
    </border>
    <border>
      <left style="thin">
        <color rgb="FF7F7F7F"/>
      </left>
      <right/>
      <top style="medium">
        <color rgb="FF7F7F7F"/>
      </top>
      <bottom style="medium">
        <color rgb="FF7F7F7F"/>
      </bottom>
    </border>
    <border>
      <left/>
      <right/>
      <top style="medium">
        <color rgb="FF7F7F7F"/>
      </top>
      <bottom style="medium">
        <color rgb="FF7F7F7F"/>
      </bottom>
    </border>
    <border>
      <left/>
      <right style="medium">
        <color rgb="FF7F7F7F"/>
      </right>
      <top style="medium">
        <color rgb="FF7F7F7F"/>
      </top>
      <bottom style="medium">
        <color rgb="FF7F7F7F"/>
      </bottom>
    </border>
    <border>
      <left style="medium">
        <color rgb="FF7F7F7F"/>
      </left>
      <right style="thin">
        <color rgb="FF7F7F7F"/>
      </right>
      <top/>
      <bottom/>
    </border>
    <border>
      <left style="thin">
        <color rgb="FF7F7F7F"/>
      </left>
      <right style="medium">
        <color rgb="FF7F7F7F"/>
      </right>
      <top/>
      <bottom style="thin">
        <color rgb="FF7F7F7F"/>
      </bottom>
    </border>
    <border>
      <left style="thin">
        <color rgb="FF7F7F7F"/>
      </left>
      <right style="medium">
        <color rgb="FF7F7F7F"/>
      </right>
      <top style="thin">
        <color rgb="FF7F7F7F"/>
      </top>
      <bottom style="thin">
        <color rgb="FF7F7F7F"/>
      </bottom>
    </border>
    <border>
      <left style="thin">
        <color rgb="FF7F7F7F"/>
      </left>
      <right style="medium">
        <color rgb="FF7F7F7F"/>
      </right>
      <top style="thin">
        <color rgb="FF7F7F7F"/>
      </top>
      <bottom/>
    </border>
    <border>
      <left style="thin">
        <color rgb="FF7F7F7F"/>
      </left>
      <right style="medium">
        <color rgb="FF7F7F7F"/>
      </right>
      <top style="thin">
        <color rgb="FF7F7F7F"/>
      </top>
      <bottom style="medium">
        <color rgb="FF7F7F7F"/>
      </bottom>
    </border>
    <border>
      <left style="medium">
        <color rgb="FF7F7F7F"/>
      </left>
      <right style="medium">
        <color rgb="FF7F7F7F"/>
      </right>
      <top style="medium">
        <color rgb="FF7F7F7F"/>
      </top>
      <bottom style="medium">
        <color rgb="FF7F7F7F"/>
      </bottom>
    </border>
    <border>
      <left style="medium">
        <color rgb="FF7F7F7F"/>
      </left>
      <right style="medium">
        <color rgb="FF7F7F7F"/>
      </right>
      <top/>
      <bottom style="medium">
        <color rgb="FF7F7F7F"/>
      </bottom>
    </border>
    <border>
      <left style="thin"/>
      <right style="thin"/>
      <top style="thin"/>
      <bottom style="thin"/>
    </border>
    <border>
      <left style="thin">
        <color rgb="FF7F7F7F"/>
      </left>
      <right style="medium">
        <color rgb="FF7F7F7F"/>
      </right>
      <top style="medium">
        <color rgb="FF7F7F7F"/>
      </top>
      <bottom style="medium">
        <color rgb="FF7F7F7F"/>
      </bottom>
    </border>
    <border>
      <left style="medium">
        <color rgb="FF7F7F7F"/>
      </left>
      <right/>
      <top style="medium">
        <color rgb="FF7F7F7F"/>
      </top>
      <bottom style="medium">
        <color rgb="FF7F7F7F"/>
      </bottom>
    </border>
    <border>
      <left/>
      <right style="thin">
        <color rgb="FF7F7F7F"/>
      </right>
      <top style="medium">
        <color rgb="FF7F7F7F"/>
      </top>
      <bottom style="medium">
        <color rgb="FF7F7F7F"/>
      </bottom>
    </border>
    <border>
      <left style="medium">
        <color rgb="FF7F7F7F"/>
      </left>
      <right/>
      <top style="medium">
        <color rgb="FF7F7F7F"/>
      </top>
      <bottom/>
    </border>
    <border>
      <left/>
      <right/>
      <top style="medium">
        <color rgb="FF7F7F7F"/>
      </top>
      <bottom/>
    </border>
    <border>
      <left/>
      <right style="thin">
        <color rgb="FF7F7F7F"/>
      </right>
      <top style="medium">
        <color rgb="FF7F7F7F"/>
      </top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2" borderId="2" applyNumberFormat="0" applyAlignment="0" applyProtection="0"/>
    <xf numFmtId="0" fontId="10" fillId="2" borderId="2">
      <alignment shrinkToFit="1"/>
      <protection/>
    </xf>
    <xf numFmtId="0" fontId="12" fillId="0" borderId="0" applyNumberFormat="0" applyFill="0" applyBorder="0" applyAlignment="0" applyProtection="0"/>
    <xf numFmtId="165" fontId="13" fillId="0" borderId="0" applyBorder="0" applyProtection="0">
      <alignment/>
    </xf>
  </cellStyleXfs>
  <cellXfs count="116">
    <xf numFmtId="0" fontId="0" fillId="0" borderId="0" xfId="0"/>
    <xf numFmtId="0" fontId="0" fillId="3" borderId="0" xfId="0" applyFill="1"/>
    <xf numFmtId="0" fontId="0" fillId="4" borderId="0" xfId="0" applyFill="1"/>
    <xf numFmtId="0" fontId="9" fillId="0" borderId="2" xfId="0" applyFont="1" applyBorder="1" applyAlignment="1">
      <alignment horizontal="center"/>
    </xf>
    <xf numFmtId="0" fontId="9" fillId="0" borderId="2" xfId="0" applyFont="1" applyFill="1" applyBorder="1" applyAlignment="1">
      <alignment shrinkToFit="1"/>
    </xf>
    <xf numFmtId="0" fontId="9" fillId="0" borderId="2" xfId="0" applyFont="1" applyFill="1" applyBorder="1" applyAlignment="1">
      <alignment horizontal="right"/>
    </xf>
    <xf numFmtId="0" fontId="9" fillId="4" borderId="2" xfId="0" applyFont="1" applyFill="1" applyBorder="1" applyAlignment="1">
      <alignment/>
    </xf>
    <xf numFmtId="0" fontId="9" fillId="0" borderId="2" xfId="0" applyFont="1" applyFill="1" applyBorder="1" applyAlignment="1">
      <alignment horizontal="left" vertical="center" shrinkToFit="1"/>
    </xf>
    <xf numFmtId="3" fontId="9" fillId="0" borderId="2" xfId="0" applyNumberFormat="1" applyFont="1" applyFill="1" applyBorder="1" applyAlignment="1">
      <alignment horizontal="right" vertical="center"/>
    </xf>
    <xf numFmtId="3" fontId="9" fillId="0" borderId="2" xfId="0" applyNumberFormat="1" applyFont="1" applyFill="1" applyBorder="1" applyAlignment="1">
      <alignment horizontal="center" vertical="center"/>
    </xf>
    <xf numFmtId="4" fontId="9" fillId="4" borderId="2" xfId="0" applyNumberFormat="1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/>
    </xf>
    <xf numFmtId="164" fontId="9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/>
    </xf>
    <xf numFmtId="0" fontId="0" fillId="0" borderId="2" xfId="0" applyFill="1" applyBorder="1"/>
    <xf numFmtId="0" fontId="9" fillId="0" borderId="2" xfId="23" applyFont="1" applyFill="1" applyBorder="1" applyAlignment="1">
      <alignment horizontal="left"/>
    </xf>
    <xf numFmtId="165" fontId="9" fillId="0" borderId="2" xfId="24" applyFont="1" applyFill="1" applyBorder="1" applyAlignment="1">
      <alignment/>
    </xf>
    <xf numFmtId="0" fontId="9" fillId="0" borderId="3" xfId="0" applyFont="1" applyBorder="1" applyAlignment="1">
      <alignment horizontal="center"/>
    </xf>
    <xf numFmtId="0" fontId="9" fillId="0" borderId="3" xfId="0" applyFont="1" applyFill="1" applyBorder="1" applyAlignment="1">
      <alignment shrinkToFit="1"/>
    </xf>
    <xf numFmtId="0" fontId="9" fillId="0" borderId="3" xfId="0" applyFont="1" applyFill="1" applyBorder="1" applyAlignment="1">
      <alignment horizontal="right"/>
    </xf>
    <xf numFmtId="0" fontId="9" fillId="4" borderId="3" xfId="0" applyFont="1" applyFill="1" applyBorder="1" applyAlignment="1">
      <alignment/>
    </xf>
    <xf numFmtId="0" fontId="7" fillId="6" borderId="4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textRotation="90"/>
    </xf>
    <xf numFmtId="0" fontId="7" fillId="8" borderId="4" xfId="0" applyFont="1" applyFill="1" applyBorder="1" applyAlignment="1">
      <alignment horizontal="center" vertical="center" textRotation="90"/>
    </xf>
    <xf numFmtId="0" fontId="7" fillId="9" borderId="4" xfId="0" applyFont="1" applyFill="1" applyBorder="1" applyAlignment="1">
      <alignment horizontal="center" vertical="center" textRotation="90"/>
    </xf>
    <xf numFmtId="0" fontId="7" fillId="10" borderId="4" xfId="0" applyFont="1" applyFill="1" applyBorder="1" applyAlignment="1">
      <alignment horizontal="center" vertical="center" textRotation="90"/>
    </xf>
    <xf numFmtId="0" fontId="7" fillId="11" borderId="4" xfId="0" applyFont="1" applyFill="1" applyBorder="1" applyAlignment="1">
      <alignment horizontal="center" vertical="center" textRotation="90"/>
    </xf>
    <xf numFmtId="0" fontId="7" fillId="12" borderId="4" xfId="0" applyFont="1" applyFill="1" applyBorder="1" applyAlignment="1">
      <alignment horizontal="center" vertical="center" textRotation="90"/>
    </xf>
    <xf numFmtId="0" fontId="7" fillId="13" borderId="4" xfId="0" applyFont="1" applyFill="1" applyBorder="1" applyAlignment="1">
      <alignment horizontal="center" vertical="center" textRotation="90"/>
    </xf>
    <xf numFmtId="0" fontId="7" fillId="14" borderId="4" xfId="0" applyFont="1" applyFill="1" applyBorder="1" applyAlignment="1">
      <alignment horizontal="center" vertical="center" textRotation="90"/>
    </xf>
    <xf numFmtId="0" fontId="7" fillId="15" borderId="4" xfId="0" applyFont="1" applyFill="1" applyBorder="1" applyAlignment="1">
      <alignment horizontal="center" vertical="center" textRotation="90"/>
    </xf>
    <xf numFmtId="0" fontId="7" fillId="16" borderId="4" xfId="0" applyFont="1" applyFill="1" applyBorder="1" applyAlignment="1">
      <alignment horizontal="center" vertical="center" textRotation="90"/>
    </xf>
    <xf numFmtId="0" fontId="7" fillId="17" borderId="4" xfId="0" applyFont="1" applyFill="1" applyBorder="1" applyAlignment="1">
      <alignment horizontal="center" vertical="center" textRotation="90"/>
    </xf>
    <xf numFmtId="0" fontId="7" fillId="18" borderId="4" xfId="0" applyFont="1" applyFill="1" applyBorder="1" applyAlignment="1">
      <alignment horizontal="center" vertical="center" textRotation="90"/>
    </xf>
    <xf numFmtId="0" fontId="8" fillId="6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left" vertical="center" shrinkToFit="1"/>
    </xf>
    <xf numFmtId="3" fontId="9" fillId="0" borderId="5" xfId="0" applyNumberFormat="1" applyFont="1" applyFill="1" applyBorder="1" applyAlignment="1">
      <alignment horizontal="right" vertical="center"/>
    </xf>
    <xf numFmtId="3" fontId="9" fillId="0" borderId="5" xfId="0" applyNumberFormat="1" applyFont="1" applyFill="1" applyBorder="1" applyAlignment="1">
      <alignment horizontal="center" vertical="center"/>
    </xf>
    <xf numFmtId="4" fontId="9" fillId="4" borderId="5" xfId="0" applyNumberFormat="1" applyFont="1" applyFill="1" applyBorder="1" applyAlignment="1">
      <alignment horizontal="right" vertical="center"/>
    </xf>
    <xf numFmtId="4" fontId="3" fillId="2" borderId="6" xfId="21" applyNumberFormat="1" applyBorder="1" applyAlignment="1">
      <alignment horizontal="right" vertical="center"/>
    </xf>
    <xf numFmtId="0" fontId="9" fillId="0" borderId="3" xfId="0" applyFont="1" applyFill="1" applyBorder="1" applyAlignment="1">
      <alignment horizontal="left" shrinkToFit="1"/>
    </xf>
    <xf numFmtId="3" fontId="9" fillId="0" borderId="2" xfId="0" applyNumberFormat="1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shrinkToFit="1"/>
    </xf>
    <xf numFmtId="3" fontId="9" fillId="0" borderId="5" xfId="0" applyNumberFormat="1" applyFont="1" applyFill="1" applyBorder="1" applyAlignment="1">
      <alignment horizontal="left" vertical="center"/>
    </xf>
    <xf numFmtId="164" fontId="9" fillId="0" borderId="2" xfId="0" applyNumberFormat="1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/>
    </xf>
    <xf numFmtId="0" fontId="8" fillId="19" borderId="4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textRotation="90" wrapText="1"/>
    </xf>
    <xf numFmtId="0" fontId="8" fillId="6" borderId="7" xfId="0" applyFont="1" applyFill="1" applyBorder="1" applyAlignment="1">
      <alignment horizontal="center" vertical="center" textRotation="90" wrapText="1"/>
    </xf>
    <xf numFmtId="0" fontId="9" fillId="0" borderId="3" xfId="0" applyFont="1" applyFill="1" applyBorder="1" applyAlignment="1">
      <alignment horizontal="left" wrapText="1"/>
    </xf>
    <xf numFmtId="0" fontId="5" fillId="20" borderId="8" xfId="0" applyFont="1" applyFill="1" applyBorder="1" applyAlignment="1">
      <alignment horizontal="center" vertical="center"/>
    </xf>
    <xf numFmtId="0" fontId="9" fillId="20" borderId="9" xfId="0" applyFont="1" applyFill="1" applyBorder="1"/>
    <xf numFmtId="0" fontId="10" fillId="20" borderId="10" xfId="22" applyFill="1" applyBorder="1" applyAlignment="1">
      <alignment shrinkToFit="1"/>
      <protection/>
    </xf>
    <xf numFmtId="0" fontId="11" fillId="20" borderId="10" xfId="20" applyFont="1" applyFill="1" applyBorder="1" applyAlignment="1">
      <alignment shrinkToFit="1"/>
    </xf>
    <xf numFmtId="0" fontId="11" fillId="20" borderId="11" xfId="20" applyFont="1" applyFill="1" applyBorder="1" applyAlignment="1">
      <alignment shrinkToFit="1"/>
    </xf>
    <xf numFmtId="0" fontId="4" fillId="0" borderId="12" xfId="0" applyFont="1" applyBorder="1" applyAlignment="1">
      <alignment horizontal="center" vertical="center"/>
    </xf>
    <xf numFmtId="4" fontId="5" fillId="4" borderId="13" xfId="0" applyNumberFormat="1" applyFont="1" applyFill="1" applyBorder="1" applyAlignment="1">
      <alignment horizontal="right" vertical="center"/>
    </xf>
    <xf numFmtId="4" fontId="5" fillId="4" borderId="14" xfId="0" applyNumberFormat="1" applyFont="1" applyFill="1" applyBorder="1" applyAlignment="1">
      <alignment horizontal="right" vertical="center"/>
    </xf>
    <xf numFmtId="4" fontId="5" fillId="4" borderId="15" xfId="0" applyNumberFormat="1" applyFont="1" applyFill="1" applyBorder="1" applyAlignment="1">
      <alignment horizontal="right" vertical="center"/>
    </xf>
    <xf numFmtId="4" fontId="3" fillId="2" borderId="15" xfId="21" applyNumberFormat="1" applyBorder="1" applyAlignment="1">
      <alignment horizontal="right" vertical="center"/>
    </xf>
    <xf numFmtId="0" fontId="10" fillId="20" borderId="11" xfId="22" applyFill="1" applyBorder="1" applyAlignment="1">
      <alignment shrinkToFit="1"/>
      <protection/>
    </xf>
    <xf numFmtId="4" fontId="3" fillId="2" borderId="14" xfId="21" applyNumberFormat="1" applyBorder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4" fillId="5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2" borderId="14" xfId="21" applyBorder="1" applyAlignment="1">
      <alignment/>
    </xf>
    <xf numFmtId="4" fontId="3" fillId="2" borderId="16" xfId="21" applyNumberFormat="1" applyBorder="1" applyAlignment="1">
      <alignment horizontal="right" vertical="center"/>
    </xf>
    <xf numFmtId="0" fontId="9" fillId="0" borderId="2" xfId="23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wrapText="1" shrinkToFit="1"/>
    </xf>
    <xf numFmtId="0" fontId="9" fillId="0" borderId="2" xfId="0" applyFont="1" applyFill="1" applyBorder="1" applyAlignment="1">
      <alignment horizontal="center" shrinkToFit="1"/>
    </xf>
    <xf numFmtId="49" fontId="9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shrinkToFit="1"/>
    </xf>
    <xf numFmtId="0" fontId="9" fillId="0" borderId="3" xfId="0" applyFont="1" applyFill="1" applyBorder="1" applyAlignment="1">
      <alignment wrapText="1" shrinkToFit="1"/>
    </xf>
    <xf numFmtId="0" fontId="9" fillId="0" borderId="2" xfId="0" applyFont="1" applyFill="1" applyBorder="1" applyAlignment="1">
      <alignment wrapText="1"/>
    </xf>
    <xf numFmtId="0" fontId="9" fillId="0" borderId="2" xfId="0" applyFont="1" applyFill="1" applyBorder="1" applyAlignment="1">
      <alignment horizontal="left" wrapText="1"/>
    </xf>
    <xf numFmtId="0" fontId="9" fillId="0" borderId="2" xfId="0" applyFont="1" applyFill="1" applyBorder="1" applyAlignment="1">
      <alignment horizontal="left" vertical="center" wrapText="1" shrinkToFit="1"/>
    </xf>
    <xf numFmtId="49" fontId="9" fillId="0" borderId="5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wrapText="1" shrinkToFit="1"/>
    </xf>
    <xf numFmtId="0" fontId="9" fillId="0" borderId="2" xfId="0" applyFont="1" applyFill="1" applyBorder="1" applyAlignment="1">
      <alignment horizontal="center" wrapText="1" shrinkToFi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9" fillId="0" borderId="2" xfId="23" applyFont="1" applyFill="1" applyBorder="1" applyAlignment="1">
      <alignment vertical="justify"/>
    </xf>
    <xf numFmtId="0" fontId="0" fillId="0" borderId="0" xfId="0" applyAlignment="1">
      <alignment wrapText="1"/>
    </xf>
    <xf numFmtId="165" fontId="9" fillId="0" borderId="2" xfId="24" applyFont="1" applyFill="1" applyBorder="1" applyAlignment="1">
      <alignment horizontal="left"/>
    </xf>
    <xf numFmtId="0" fontId="0" fillId="0" borderId="0" xfId="0" applyFont="1"/>
    <xf numFmtId="0" fontId="9" fillId="0" borderId="5" xfId="23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/>
    </xf>
    <xf numFmtId="0" fontId="16" fillId="21" borderId="19" xfId="0" applyFont="1" applyFill="1" applyBorder="1" applyAlignment="1">
      <alignment horizontal="left" vertical="center" wrapText="1"/>
    </xf>
    <xf numFmtId="0" fontId="16" fillId="21" borderId="19" xfId="23" applyFont="1" applyFill="1" applyBorder="1" applyAlignment="1">
      <alignment horizontal="left" vertical="center" wrapText="1"/>
    </xf>
    <xf numFmtId="4" fontId="3" fillId="2" borderId="20" xfId="21" applyNumberFormat="1" applyBorder="1" applyAlignment="1">
      <alignment horizontal="right" vertical="center"/>
    </xf>
    <xf numFmtId="0" fontId="9" fillId="0" borderId="2" xfId="23" applyFont="1" applyFill="1" applyBorder="1" applyAlignment="1">
      <alignment wrapText="1"/>
    </xf>
    <xf numFmtId="4" fontId="9" fillId="4" borderId="2" xfId="0" applyNumberFormat="1" applyFont="1" applyFill="1" applyBorder="1" applyAlignment="1">
      <alignment/>
    </xf>
    <xf numFmtId="4" fontId="9" fillId="4" borderId="3" xfId="0" applyNumberFormat="1" applyFont="1" applyFill="1" applyBorder="1" applyAlignment="1">
      <alignment/>
    </xf>
    <xf numFmtId="0" fontId="3" fillId="2" borderId="21" xfId="21" applyBorder="1" applyAlignment="1">
      <alignment horizontal="right"/>
    </xf>
    <xf numFmtId="0" fontId="3" fillId="2" borderId="10" xfId="21" applyBorder="1" applyAlignment="1">
      <alignment horizontal="right"/>
    </xf>
    <xf numFmtId="0" fontId="3" fillId="2" borderId="22" xfId="21" applyBorder="1" applyAlignment="1">
      <alignment horizontal="right"/>
    </xf>
    <xf numFmtId="0" fontId="14" fillId="0" borderId="0" xfId="0" applyFont="1" applyAlignment="1">
      <alignment horizontal="center"/>
    </xf>
    <xf numFmtId="0" fontId="3" fillId="2" borderId="23" xfId="21" applyBorder="1" applyAlignment="1">
      <alignment horizontal="right"/>
    </xf>
    <xf numFmtId="0" fontId="3" fillId="2" borderId="24" xfId="21" applyBorder="1" applyAlignment="1">
      <alignment horizontal="right"/>
    </xf>
    <xf numFmtId="0" fontId="3" fillId="2" borderId="25" xfId="21" applyBorder="1" applyAlignment="1">
      <alignment horizontal="right"/>
    </xf>
    <xf numFmtId="0" fontId="5" fillId="3" borderId="0" xfId="0" applyFont="1" applyFill="1" applyAlignment="1">
      <alignment horizontal="left" vertical="center" wrapText="1"/>
    </xf>
    <xf numFmtId="0" fontId="5" fillId="4" borderId="0" xfId="0" applyFont="1" applyFill="1" applyAlignment="1">
      <alignment horizontal="left" vertical="center" wrapText="1"/>
    </xf>
    <xf numFmtId="0" fontId="5" fillId="22" borderId="0" xfId="0" applyFont="1" applyFill="1" applyAlignment="1">
      <alignment horizontal="left" vertical="center" wrapText="1"/>
    </xf>
    <xf numFmtId="0" fontId="5" fillId="23" borderId="0" xfId="0" applyFont="1" applyFill="1" applyAlignment="1">
      <alignment horizontal="left" vertical="center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ýstup" xfId="20"/>
    <cellStyle name="Výpočet" xfId="21"/>
    <cellStyle name="nadpis kategorie" xfId="22"/>
    <cellStyle name="Hypertextový odkaz" xfId="23"/>
    <cellStyle name="Excel Built-in Normal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7"/>
  <sheetViews>
    <sheetView tabSelected="1" workbookViewId="0" topLeftCell="A1">
      <pane ySplit="7" topLeftCell="A56" activePane="bottomLeft" state="frozen"/>
      <selection pane="bottomLeft" activeCell="A53" sqref="A53"/>
    </sheetView>
  </sheetViews>
  <sheetFormatPr defaultColWidth="9.140625" defaultRowHeight="15"/>
  <cols>
    <col min="1" max="1" width="7.7109375" style="0" customWidth="1"/>
    <col min="2" max="2" width="4.421875" style="0" customWidth="1"/>
    <col min="3" max="3" width="74.57421875" style="0" customWidth="1"/>
    <col min="4" max="4" width="66.00390625" style="0" customWidth="1"/>
    <col min="5" max="5" width="7.00390625" style="0" customWidth="1"/>
    <col min="6" max="6" width="9.140625" style="0" customWidth="1"/>
    <col min="7" max="7" width="40.57421875" style="0" customWidth="1"/>
    <col min="8" max="8" width="0.13671875" style="0" hidden="1" customWidth="1"/>
    <col min="9" max="9" width="5.140625" style="0" hidden="1" customWidth="1"/>
    <col min="10" max="10" width="3.8515625" style="0" hidden="1" customWidth="1"/>
    <col min="11" max="11" width="3.7109375" style="0" hidden="1" customWidth="1"/>
    <col min="12" max="12" width="5.00390625" style="0" hidden="1" customWidth="1"/>
    <col min="13" max="13" width="5.28125" style="0" hidden="1" customWidth="1"/>
    <col min="14" max="14" width="4.421875" style="0" hidden="1" customWidth="1"/>
    <col min="15" max="15" width="3.57421875" style="0" hidden="1" customWidth="1"/>
    <col min="16" max="16" width="4.421875" style="0" hidden="1" customWidth="1"/>
    <col min="17" max="17" width="4.57421875" style="0" hidden="1" customWidth="1"/>
    <col min="18" max="18" width="4.28125" style="0" hidden="1" customWidth="1"/>
    <col min="19" max="19" width="0.13671875" style="0" customWidth="1"/>
    <col min="20" max="20" width="12.00390625" style="0" bestFit="1" customWidth="1"/>
    <col min="21" max="21" width="13.140625" style="0" customWidth="1"/>
    <col min="22" max="22" width="14.7109375" style="0" customWidth="1"/>
  </cols>
  <sheetData>
    <row r="1" spans="1:22" ht="26.25">
      <c r="A1" s="108" t="s">
        <v>103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</row>
    <row r="3" spans="1:22" ht="33" customHeight="1">
      <c r="A3" s="115" t="s">
        <v>294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</row>
    <row r="4" spans="1:22" ht="33" customHeight="1">
      <c r="A4" s="114" t="s">
        <v>295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</row>
    <row r="5" spans="1:22" ht="21.75" customHeight="1">
      <c r="A5" s="112" t="s">
        <v>292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"/>
      <c r="V5" s="1"/>
    </row>
    <row r="6" spans="1:22" ht="20.25" customHeight="1" thickBot="1">
      <c r="A6" s="113" t="s">
        <v>293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2"/>
      <c r="V6" s="2"/>
    </row>
    <row r="7" spans="1:22" ht="151.5" customHeight="1" thickBot="1">
      <c r="A7" s="51" t="s">
        <v>101</v>
      </c>
      <c r="B7" s="50" t="s">
        <v>102</v>
      </c>
      <c r="C7" s="36" t="s">
        <v>0</v>
      </c>
      <c r="D7" s="36" t="s">
        <v>1</v>
      </c>
      <c r="E7" s="23" t="s">
        <v>2</v>
      </c>
      <c r="F7" s="23" t="s">
        <v>3</v>
      </c>
      <c r="G7" s="49" t="s">
        <v>4</v>
      </c>
      <c r="H7" s="24" t="s">
        <v>5</v>
      </c>
      <c r="I7" s="25" t="s">
        <v>6</v>
      </c>
      <c r="J7" s="26" t="s">
        <v>7</v>
      </c>
      <c r="K7" s="27" t="s">
        <v>8</v>
      </c>
      <c r="L7" s="28" t="s">
        <v>9</v>
      </c>
      <c r="M7" s="29" t="s">
        <v>10</v>
      </c>
      <c r="N7" s="30" t="s">
        <v>11</v>
      </c>
      <c r="O7" s="31" t="s">
        <v>12</v>
      </c>
      <c r="P7" s="32" t="s">
        <v>13</v>
      </c>
      <c r="Q7" s="33" t="s">
        <v>14</v>
      </c>
      <c r="R7" s="34" t="s">
        <v>15</v>
      </c>
      <c r="S7" s="35" t="s">
        <v>16</v>
      </c>
      <c r="T7" s="36" t="s">
        <v>17</v>
      </c>
      <c r="U7" s="50" t="s">
        <v>18</v>
      </c>
      <c r="V7" s="50" t="s">
        <v>19</v>
      </c>
    </row>
    <row r="8" spans="1:22" ht="19.5" thickBot="1">
      <c r="A8" s="53" t="s">
        <v>20</v>
      </c>
      <c r="B8" s="55"/>
      <c r="C8" s="55" t="s">
        <v>65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63"/>
    </row>
    <row r="9" spans="1:22" ht="15">
      <c r="A9" s="66" t="s">
        <v>64</v>
      </c>
      <c r="B9" s="3">
        <v>1</v>
      </c>
      <c r="C9" s="4" t="s">
        <v>184</v>
      </c>
      <c r="D9" s="73" t="s">
        <v>184</v>
      </c>
      <c r="E9" s="74" t="s">
        <v>69</v>
      </c>
      <c r="F9" s="74">
        <v>10</v>
      </c>
      <c r="G9" s="45" t="s">
        <v>66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50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15">
        <v>50</v>
      </c>
      <c r="U9" s="103"/>
      <c r="V9" s="60">
        <f>T9*U9</f>
        <v>0</v>
      </c>
    </row>
    <row r="10" spans="1:22" ht="30">
      <c r="A10" s="66" t="s">
        <v>64</v>
      </c>
      <c r="B10" s="3">
        <v>2</v>
      </c>
      <c r="C10" s="4" t="s">
        <v>185</v>
      </c>
      <c r="D10" s="73" t="s">
        <v>185</v>
      </c>
      <c r="E10" s="74" t="s">
        <v>69</v>
      </c>
      <c r="F10" s="74">
        <v>10</v>
      </c>
      <c r="G10" s="45" t="s">
        <v>66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50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15">
        <v>50</v>
      </c>
      <c r="U10" s="103"/>
      <c r="V10" s="60">
        <f>T10*U10</f>
        <v>0</v>
      </c>
    </row>
    <row r="11" spans="1:22" ht="30.75" thickBot="1">
      <c r="A11" s="66" t="s">
        <v>64</v>
      </c>
      <c r="B11" s="3">
        <v>3</v>
      </c>
      <c r="C11" s="82" t="s">
        <v>67</v>
      </c>
      <c r="D11" s="77" t="s">
        <v>68</v>
      </c>
      <c r="E11" s="12" t="s">
        <v>69</v>
      </c>
      <c r="F11" s="12">
        <v>10</v>
      </c>
      <c r="G11" s="11"/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500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9">
        <f>SUM(H11:S11)</f>
        <v>500</v>
      </c>
      <c r="U11" s="10"/>
      <c r="V11" s="60">
        <f>T11*U11</f>
        <v>0</v>
      </c>
    </row>
    <row r="12" spans="1:22" ht="15.75" thickBot="1">
      <c r="A12" s="109" t="s">
        <v>104</v>
      </c>
      <c r="B12" s="110"/>
      <c r="C12" s="110"/>
      <c r="D12" s="110"/>
      <c r="E12" s="110"/>
      <c r="F12" s="110"/>
      <c r="G12" s="110"/>
      <c r="H12" s="110">
        <f aca="true" t="shared" si="0" ref="H12:S12">SUMPRODUCT(H9:H11,$U$9:$U$11)</f>
        <v>0</v>
      </c>
      <c r="I12" s="110">
        <f t="shared" si="0"/>
        <v>0</v>
      </c>
      <c r="J12" s="110">
        <f t="shared" si="0"/>
        <v>0</v>
      </c>
      <c r="K12" s="110">
        <f t="shared" si="0"/>
        <v>0</v>
      </c>
      <c r="L12" s="110">
        <f t="shared" si="0"/>
        <v>0</v>
      </c>
      <c r="M12" s="110">
        <f t="shared" si="0"/>
        <v>0</v>
      </c>
      <c r="N12" s="110">
        <f t="shared" si="0"/>
        <v>0</v>
      </c>
      <c r="O12" s="110">
        <f t="shared" si="0"/>
        <v>0</v>
      </c>
      <c r="P12" s="110">
        <f t="shared" si="0"/>
        <v>0</v>
      </c>
      <c r="Q12" s="110">
        <f t="shared" si="0"/>
        <v>0</v>
      </c>
      <c r="R12" s="110">
        <f t="shared" si="0"/>
        <v>0</v>
      </c>
      <c r="S12" s="110">
        <f t="shared" si="0"/>
        <v>0</v>
      </c>
      <c r="T12" s="110"/>
      <c r="U12" s="111"/>
      <c r="V12" s="64">
        <f>SUBTOTAL(9,V9:V11)</f>
        <v>0</v>
      </c>
    </row>
    <row r="13" spans="1:22" ht="19.5" thickBot="1">
      <c r="A13" s="53" t="s">
        <v>32</v>
      </c>
      <c r="B13" s="55"/>
      <c r="C13" s="55" t="s">
        <v>285</v>
      </c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63"/>
    </row>
    <row r="14" spans="1:22" ht="15">
      <c r="A14" s="66" t="s">
        <v>92</v>
      </c>
      <c r="B14" s="3">
        <v>1</v>
      </c>
      <c r="C14" s="7" t="s">
        <v>93</v>
      </c>
      <c r="D14" s="72"/>
      <c r="E14" s="75" t="s">
        <v>94</v>
      </c>
      <c r="F14" s="9">
        <v>200</v>
      </c>
      <c r="G14" s="44"/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10</v>
      </c>
      <c r="S14" s="8">
        <v>0</v>
      </c>
      <c r="T14" s="9">
        <f>SUM(H14:S14)</f>
        <v>10</v>
      </c>
      <c r="U14" s="10"/>
      <c r="V14" s="60">
        <f>T14*U14</f>
        <v>0</v>
      </c>
    </row>
    <row r="15" spans="1:22" ht="15">
      <c r="A15" s="66" t="s">
        <v>92</v>
      </c>
      <c r="B15" s="3">
        <v>2</v>
      </c>
      <c r="C15" s="7" t="s">
        <v>95</v>
      </c>
      <c r="D15" s="72"/>
      <c r="E15" s="75" t="s">
        <v>94</v>
      </c>
      <c r="F15" s="9">
        <v>200</v>
      </c>
      <c r="G15" s="44"/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5</v>
      </c>
      <c r="S15" s="8">
        <v>0</v>
      </c>
      <c r="T15" s="9">
        <f>SUM(H15:S15)</f>
        <v>5</v>
      </c>
      <c r="U15" s="10"/>
      <c r="V15" s="60">
        <f>T15*U15</f>
        <v>0</v>
      </c>
    </row>
    <row r="16" spans="1:22" ht="15">
      <c r="A16" s="66" t="s">
        <v>92</v>
      </c>
      <c r="B16" s="3">
        <v>3</v>
      </c>
      <c r="C16" s="18" t="s">
        <v>96</v>
      </c>
      <c r="D16" s="94" t="s">
        <v>133</v>
      </c>
      <c r="E16" s="75" t="s">
        <v>24</v>
      </c>
      <c r="F16" s="9">
        <v>200</v>
      </c>
      <c r="G16" s="44"/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15</v>
      </c>
      <c r="P16" s="8">
        <v>0</v>
      </c>
      <c r="Q16" s="8">
        <v>0</v>
      </c>
      <c r="R16" s="8">
        <v>0</v>
      </c>
      <c r="S16" s="8">
        <v>0</v>
      </c>
      <c r="T16" s="9">
        <f>SUM(H16:S16)</f>
        <v>15</v>
      </c>
      <c r="U16" s="10"/>
      <c r="V16" s="60">
        <f>T16*U16</f>
        <v>0</v>
      </c>
    </row>
    <row r="17" spans="1:22" ht="15.75" thickBot="1">
      <c r="A17" s="66" t="s">
        <v>92</v>
      </c>
      <c r="B17" s="3">
        <v>4</v>
      </c>
      <c r="C17" s="4" t="s">
        <v>274</v>
      </c>
      <c r="D17" s="95" t="s">
        <v>134</v>
      </c>
      <c r="E17" s="74" t="s">
        <v>24</v>
      </c>
      <c r="F17" s="74">
        <v>200</v>
      </c>
      <c r="G17" s="45"/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20</v>
      </c>
      <c r="P17" s="5">
        <v>0</v>
      </c>
      <c r="Q17" s="5">
        <v>0</v>
      </c>
      <c r="R17" s="5">
        <v>0</v>
      </c>
      <c r="S17" s="5">
        <v>0</v>
      </c>
      <c r="T17" s="15">
        <f>SUM(H17:S17)</f>
        <v>20</v>
      </c>
      <c r="U17" s="103"/>
      <c r="V17" s="60">
        <f>T17*U17</f>
        <v>0</v>
      </c>
    </row>
    <row r="18" spans="1:22" ht="15.75" thickBot="1">
      <c r="A18" s="105" t="s">
        <v>105</v>
      </c>
      <c r="B18" s="106"/>
      <c r="C18" s="106"/>
      <c r="D18" s="106"/>
      <c r="E18" s="106"/>
      <c r="F18" s="106"/>
      <c r="G18" s="106"/>
      <c r="H18" s="106">
        <f aca="true" t="shared" si="1" ref="H18:S18">SUMPRODUCT(H14:H16,$U$14:$U$16)</f>
        <v>0</v>
      </c>
      <c r="I18" s="106">
        <f t="shared" si="1"/>
        <v>0</v>
      </c>
      <c r="J18" s="106">
        <f t="shared" si="1"/>
        <v>0</v>
      </c>
      <c r="K18" s="106">
        <f t="shared" si="1"/>
        <v>0</v>
      </c>
      <c r="L18" s="106">
        <f t="shared" si="1"/>
        <v>0</v>
      </c>
      <c r="M18" s="106">
        <f t="shared" si="1"/>
        <v>0</v>
      </c>
      <c r="N18" s="106">
        <f t="shared" si="1"/>
        <v>0</v>
      </c>
      <c r="O18" s="106">
        <f t="shared" si="1"/>
        <v>0</v>
      </c>
      <c r="P18" s="106">
        <f t="shared" si="1"/>
        <v>0</v>
      </c>
      <c r="Q18" s="106">
        <f t="shared" si="1"/>
        <v>0</v>
      </c>
      <c r="R18" s="106">
        <f t="shared" si="1"/>
        <v>0</v>
      </c>
      <c r="S18" s="106">
        <f t="shared" si="1"/>
        <v>0</v>
      </c>
      <c r="T18" s="106"/>
      <c r="U18" s="107"/>
      <c r="V18" s="64">
        <f>SUBTOTAL(9,V14:V17)</f>
        <v>0</v>
      </c>
    </row>
    <row r="19" spans="1:22" ht="19.5" thickBot="1">
      <c r="A19" s="53" t="s">
        <v>35</v>
      </c>
      <c r="B19" s="55"/>
      <c r="C19" s="55" t="s">
        <v>286</v>
      </c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63"/>
    </row>
    <row r="20" spans="1:22" ht="30">
      <c r="A20" s="66" t="s">
        <v>97</v>
      </c>
      <c r="B20" s="3">
        <v>1</v>
      </c>
      <c r="C20" s="4" t="s">
        <v>198</v>
      </c>
      <c r="D20" s="73" t="s">
        <v>201</v>
      </c>
      <c r="E20" s="74" t="s">
        <v>24</v>
      </c>
      <c r="F20" s="74">
        <v>1</v>
      </c>
      <c r="G20" s="45"/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4</v>
      </c>
      <c r="Q20" s="5">
        <v>0</v>
      </c>
      <c r="R20" s="5">
        <v>0</v>
      </c>
      <c r="S20" s="5">
        <v>0</v>
      </c>
      <c r="T20" s="15">
        <v>4</v>
      </c>
      <c r="U20" s="103"/>
      <c r="V20" s="60">
        <f>T20*U20</f>
        <v>0</v>
      </c>
    </row>
    <row r="21" spans="1:22" ht="15">
      <c r="A21" s="66" t="s">
        <v>97</v>
      </c>
      <c r="B21" s="3">
        <v>2</v>
      </c>
      <c r="C21" s="4" t="s">
        <v>199</v>
      </c>
      <c r="D21" s="73" t="s">
        <v>202</v>
      </c>
      <c r="E21" s="74" t="s">
        <v>24</v>
      </c>
      <c r="F21" s="74">
        <v>1</v>
      </c>
      <c r="G21" s="45"/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5</v>
      </c>
      <c r="Q21" s="5">
        <v>0</v>
      </c>
      <c r="R21" s="5">
        <v>0</v>
      </c>
      <c r="S21" s="5">
        <v>0</v>
      </c>
      <c r="T21" s="15">
        <v>5</v>
      </c>
      <c r="U21" s="103"/>
      <c r="V21" s="60">
        <f aca="true" t="shared" si="2" ref="V21:V29">T21*U21</f>
        <v>0</v>
      </c>
    </row>
    <row r="22" spans="1:22" ht="30">
      <c r="A22" s="66" t="s">
        <v>97</v>
      </c>
      <c r="B22" s="3">
        <v>3</v>
      </c>
      <c r="C22" s="4" t="s">
        <v>275</v>
      </c>
      <c r="D22" s="73" t="s">
        <v>203</v>
      </c>
      <c r="E22" s="74" t="s">
        <v>24</v>
      </c>
      <c r="F22" s="74">
        <v>1</v>
      </c>
      <c r="G22" s="45"/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1</v>
      </c>
      <c r="T22" s="15">
        <v>1</v>
      </c>
      <c r="U22" s="103"/>
      <c r="V22" s="60">
        <f t="shared" si="2"/>
        <v>0</v>
      </c>
    </row>
    <row r="23" spans="1:22" ht="30">
      <c r="A23" s="66" t="s">
        <v>97</v>
      </c>
      <c r="B23" s="3">
        <v>4</v>
      </c>
      <c r="C23" s="4" t="s">
        <v>276</v>
      </c>
      <c r="D23" s="73" t="s">
        <v>204</v>
      </c>
      <c r="E23" s="74" t="s">
        <v>24</v>
      </c>
      <c r="F23" s="74">
        <v>1</v>
      </c>
      <c r="G23" s="45"/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1</v>
      </c>
      <c r="T23" s="15">
        <v>1</v>
      </c>
      <c r="U23" s="103"/>
      <c r="V23" s="60">
        <f t="shared" si="2"/>
        <v>0</v>
      </c>
    </row>
    <row r="24" spans="1:22" ht="30">
      <c r="A24" s="66" t="s">
        <v>97</v>
      </c>
      <c r="B24" s="3">
        <v>5</v>
      </c>
      <c r="C24" s="4" t="s">
        <v>298</v>
      </c>
      <c r="D24" s="73" t="s">
        <v>205</v>
      </c>
      <c r="E24" s="74" t="s">
        <v>24</v>
      </c>
      <c r="F24" s="74">
        <v>1</v>
      </c>
      <c r="G24" s="45"/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1</v>
      </c>
      <c r="T24" s="15">
        <v>1</v>
      </c>
      <c r="U24" s="103"/>
      <c r="V24" s="60">
        <f t="shared" si="2"/>
        <v>0</v>
      </c>
    </row>
    <row r="25" spans="1:22" ht="30">
      <c r="A25" s="66" t="s">
        <v>97</v>
      </c>
      <c r="B25" s="3">
        <v>6</v>
      </c>
      <c r="C25" s="4" t="s">
        <v>299</v>
      </c>
      <c r="D25" s="73" t="s">
        <v>206</v>
      </c>
      <c r="E25" s="74" t="s">
        <v>24</v>
      </c>
      <c r="F25" s="74">
        <v>1</v>
      </c>
      <c r="G25" s="45"/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1</v>
      </c>
      <c r="T25" s="15">
        <v>1</v>
      </c>
      <c r="U25" s="103"/>
      <c r="V25" s="60">
        <f t="shared" si="2"/>
        <v>0</v>
      </c>
    </row>
    <row r="26" spans="1:22" ht="15">
      <c r="A26" s="66" t="s">
        <v>97</v>
      </c>
      <c r="B26" s="3">
        <v>7</v>
      </c>
      <c r="C26" s="4" t="s">
        <v>277</v>
      </c>
      <c r="D26" s="73" t="s">
        <v>207</v>
      </c>
      <c r="E26" s="74" t="s">
        <v>24</v>
      </c>
      <c r="F26" s="74">
        <v>1</v>
      </c>
      <c r="G26" s="45"/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1</v>
      </c>
      <c r="T26" s="15">
        <v>1</v>
      </c>
      <c r="U26" s="103"/>
      <c r="V26" s="60">
        <f t="shared" si="2"/>
        <v>0</v>
      </c>
    </row>
    <row r="27" spans="1:22" ht="15">
      <c r="A27" s="66" t="s">
        <v>97</v>
      </c>
      <c r="B27" s="3">
        <v>8</v>
      </c>
      <c r="C27" s="4" t="s">
        <v>278</v>
      </c>
      <c r="D27" s="73" t="s">
        <v>208</v>
      </c>
      <c r="E27" s="74" t="s">
        <v>24</v>
      </c>
      <c r="F27" s="74">
        <v>1</v>
      </c>
      <c r="G27" s="45"/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1</v>
      </c>
      <c r="T27" s="15">
        <v>1</v>
      </c>
      <c r="U27" s="103"/>
      <c r="V27" s="60">
        <f t="shared" si="2"/>
        <v>0</v>
      </c>
    </row>
    <row r="28" spans="1:22" ht="30">
      <c r="A28" s="66" t="s">
        <v>97</v>
      </c>
      <c r="B28" s="3">
        <v>9</v>
      </c>
      <c r="C28" s="4" t="s">
        <v>200</v>
      </c>
      <c r="D28" s="73" t="s">
        <v>280</v>
      </c>
      <c r="E28" s="74" t="s">
        <v>24</v>
      </c>
      <c r="F28" s="74">
        <v>1</v>
      </c>
      <c r="G28" s="45"/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1</v>
      </c>
      <c r="P28" s="5">
        <v>0</v>
      </c>
      <c r="Q28" s="5">
        <v>0</v>
      </c>
      <c r="R28" s="5">
        <v>0</v>
      </c>
      <c r="S28" s="5">
        <v>0</v>
      </c>
      <c r="T28" s="15">
        <v>1</v>
      </c>
      <c r="U28" s="103"/>
      <c r="V28" s="60">
        <f t="shared" si="2"/>
        <v>0</v>
      </c>
    </row>
    <row r="29" spans="1:22" ht="45.75" thickBot="1">
      <c r="A29" s="66" t="s">
        <v>97</v>
      </c>
      <c r="B29" s="3">
        <v>10</v>
      </c>
      <c r="C29" s="4" t="s">
        <v>98</v>
      </c>
      <c r="D29" s="71" t="s">
        <v>279</v>
      </c>
      <c r="E29" s="75" t="s">
        <v>24</v>
      </c>
      <c r="F29" s="9">
        <v>1</v>
      </c>
      <c r="G29" s="44"/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4</v>
      </c>
      <c r="Q29" s="8">
        <v>0</v>
      </c>
      <c r="R29" s="8">
        <v>0</v>
      </c>
      <c r="S29" s="8">
        <v>0</v>
      </c>
      <c r="T29" s="98">
        <f>SUM(H29:S29)</f>
        <v>4</v>
      </c>
      <c r="U29" s="10"/>
      <c r="V29" s="60">
        <f t="shared" si="2"/>
        <v>0</v>
      </c>
    </row>
    <row r="30" spans="1:22" ht="15.75" thickBot="1">
      <c r="A30" s="105" t="s">
        <v>106</v>
      </c>
      <c r="B30" s="106"/>
      <c r="C30" s="106"/>
      <c r="D30" s="106"/>
      <c r="E30" s="106"/>
      <c r="F30" s="106"/>
      <c r="G30" s="106"/>
      <c r="H30" s="106">
        <f aca="true" t="shared" si="3" ref="H30:S30">SUMPRODUCT(H20:H29,$U$20:$U$29)</f>
        <v>0</v>
      </c>
      <c r="I30" s="106">
        <f t="shared" si="3"/>
        <v>0</v>
      </c>
      <c r="J30" s="106">
        <f t="shared" si="3"/>
        <v>0</v>
      </c>
      <c r="K30" s="106">
        <f t="shared" si="3"/>
        <v>0</v>
      </c>
      <c r="L30" s="106">
        <f t="shared" si="3"/>
        <v>0</v>
      </c>
      <c r="M30" s="106">
        <f t="shared" si="3"/>
        <v>0</v>
      </c>
      <c r="N30" s="106">
        <f t="shared" si="3"/>
        <v>0</v>
      </c>
      <c r="O30" s="106">
        <f t="shared" si="3"/>
        <v>0</v>
      </c>
      <c r="P30" s="106">
        <f t="shared" si="3"/>
        <v>0</v>
      </c>
      <c r="Q30" s="106">
        <f t="shared" si="3"/>
        <v>0</v>
      </c>
      <c r="R30" s="106">
        <f t="shared" si="3"/>
        <v>0</v>
      </c>
      <c r="S30" s="106">
        <f t="shared" si="3"/>
        <v>0</v>
      </c>
      <c r="T30" s="106"/>
      <c r="U30" s="107"/>
      <c r="V30" s="69">
        <f>SUBTOTAL(9,V20:V29)</f>
        <v>0</v>
      </c>
    </row>
    <row r="31" spans="1:22" ht="19.5" thickBot="1">
      <c r="A31" s="53" t="s">
        <v>37</v>
      </c>
      <c r="B31" s="54"/>
      <c r="C31" s="55" t="s">
        <v>33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7"/>
    </row>
    <row r="32" spans="1:22" ht="30.75" thickBot="1">
      <c r="A32" s="58" t="s">
        <v>32</v>
      </c>
      <c r="B32" s="19">
        <v>1</v>
      </c>
      <c r="C32" s="20" t="s">
        <v>152</v>
      </c>
      <c r="D32" s="20" t="s">
        <v>236</v>
      </c>
      <c r="E32" s="78" t="s">
        <v>24</v>
      </c>
      <c r="F32" s="78">
        <v>10</v>
      </c>
      <c r="G32" s="52" t="s">
        <v>34</v>
      </c>
      <c r="H32" s="21">
        <v>1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37">
        <v>1</v>
      </c>
      <c r="U32" s="104"/>
      <c r="V32" s="59">
        <f>T32*U32</f>
        <v>0</v>
      </c>
    </row>
    <row r="33" spans="1:22" ht="15.75" thickBot="1">
      <c r="A33" s="105" t="s">
        <v>107</v>
      </c>
      <c r="B33" s="106"/>
      <c r="C33" s="106"/>
      <c r="D33" s="106"/>
      <c r="E33" s="106"/>
      <c r="F33" s="106"/>
      <c r="G33" s="106"/>
      <c r="H33" s="106" t="e">
        <f>SUMPRODUCT(H32,$U$32)</f>
        <v>#VALUE!</v>
      </c>
      <c r="I33" s="106" t="e">
        <f aca="true" t="shared" si="4" ref="I33:S33">SUMPRODUCT(I32,$U$32)</f>
        <v>#VALUE!</v>
      </c>
      <c r="J33" s="106" t="e">
        <f t="shared" si="4"/>
        <v>#VALUE!</v>
      </c>
      <c r="K33" s="106" t="e">
        <f t="shared" si="4"/>
        <v>#VALUE!</v>
      </c>
      <c r="L33" s="106" t="e">
        <f t="shared" si="4"/>
        <v>#VALUE!</v>
      </c>
      <c r="M33" s="106" t="e">
        <f t="shared" si="4"/>
        <v>#VALUE!</v>
      </c>
      <c r="N33" s="106" t="e">
        <f t="shared" si="4"/>
        <v>#VALUE!</v>
      </c>
      <c r="O33" s="106" t="e">
        <f t="shared" si="4"/>
        <v>#VALUE!</v>
      </c>
      <c r="P33" s="106" t="e">
        <f t="shared" si="4"/>
        <v>#VALUE!</v>
      </c>
      <c r="Q33" s="106" t="e">
        <f t="shared" si="4"/>
        <v>#VALUE!</v>
      </c>
      <c r="R33" s="106" t="e">
        <f t="shared" si="4"/>
        <v>#VALUE!</v>
      </c>
      <c r="S33" s="106" t="e">
        <f t="shared" si="4"/>
        <v>#VALUE!</v>
      </c>
      <c r="T33" s="106"/>
      <c r="U33" s="107"/>
      <c r="V33" s="62">
        <f>SUBTOTAL(9,V32:V32)</f>
        <v>0</v>
      </c>
    </row>
    <row r="34" spans="1:22" ht="33.75" customHeight="1" thickBot="1">
      <c r="A34" s="53" t="s">
        <v>48</v>
      </c>
      <c r="B34" s="54"/>
      <c r="C34" s="55" t="s">
        <v>237</v>
      </c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7"/>
    </row>
    <row r="35" spans="1:22" ht="30.75" thickBot="1">
      <c r="A35" s="58" t="s">
        <v>35</v>
      </c>
      <c r="B35" s="19">
        <v>1</v>
      </c>
      <c r="C35" s="20" t="s">
        <v>238</v>
      </c>
      <c r="D35" s="20" t="s">
        <v>239</v>
      </c>
      <c r="E35" s="78" t="s">
        <v>24</v>
      </c>
      <c r="F35" s="78">
        <v>1</v>
      </c>
      <c r="G35" s="52" t="s">
        <v>240</v>
      </c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>
        <v>1</v>
      </c>
      <c r="T35" s="37">
        <v>1</v>
      </c>
      <c r="U35" s="104"/>
      <c r="V35" s="59">
        <f>T35*U35</f>
        <v>0</v>
      </c>
    </row>
    <row r="36" spans="1:22" ht="15.75" thickBot="1">
      <c r="A36" s="105" t="s">
        <v>108</v>
      </c>
      <c r="B36" s="106"/>
      <c r="C36" s="106"/>
      <c r="D36" s="106"/>
      <c r="E36" s="106"/>
      <c r="F36" s="106"/>
      <c r="G36" s="106"/>
      <c r="H36" s="106" t="e">
        <f aca="true" t="shared" si="5" ref="H36:S36">SUMPRODUCT(H35:H35,$U$41:$U$43)</f>
        <v>#VALUE!</v>
      </c>
      <c r="I36" s="106" t="e">
        <f t="shared" si="5"/>
        <v>#VALUE!</v>
      </c>
      <c r="J36" s="106" t="e">
        <f t="shared" si="5"/>
        <v>#VALUE!</v>
      </c>
      <c r="K36" s="106" t="e">
        <f t="shared" si="5"/>
        <v>#VALUE!</v>
      </c>
      <c r="L36" s="106" t="e">
        <f t="shared" si="5"/>
        <v>#VALUE!</v>
      </c>
      <c r="M36" s="106" t="e">
        <f t="shared" si="5"/>
        <v>#VALUE!</v>
      </c>
      <c r="N36" s="106" t="e">
        <f t="shared" si="5"/>
        <v>#VALUE!</v>
      </c>
      <c r="O36" s="106" t="e">
        <f t="shared" si="5"/>
        <v>#VALUE!</v>
      </c>
      <c r="P36" s="106" t="e">
        <f t="shared" si="5"/>
        <v>#VALUE!</v>
      </c>
      <c r="Q36" s="106" t="e">
        <f t="shared" si="5"/>
        <v>#VALUE!</v>
      </c>
      <c r="R36" s="106" t="e">
        <f t="shared" si="5"/>
        <v>#VALUE!</v>
      </c>
      <c r="S36" s="106" t="e">
        <f t="shared" si="5"/>
        <v>#VALUE!</v>
      </c>
      <c r="T36" s="106"/>
      <c r="U36" s="107"/>
      <c r="V36" s="62">
        <f>SUBTOTAL(9,V35:V35)</f>
        <v>0</v>
      </c>
    </row>
    <row r="37" spans="1:22" ht="19.5" thickBot="1">
      <c r="A37" s="53" t="s">
        <v>51</v>
      </c>
      <c r="B37" s="54"/>
      <c r="C37" s="55" t="s">
        <v>287</v>
      </c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7"/>
    </row>
    <row r="38" spans="1:22" ht="30.75" thickBot="1">
      <c r="A38" s="58"/>
      <c r="B38" s="19">
        <v>1</v>
      </c>
      <c r="C38" s="79" t="s">
        <v>296</v>
      </c>
      <c r="D38" s="79" t="s">
        <v>297</v>
      </c>
      <c r="E38" s="78" t="s">
        <v>24</v>
      </c>
      <c r="F38" s="78">
        <v>1</v>
      </c>
      <c r="G38" s="52"/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1</v>
      </c>
      <c r="T38" s="37">
        <v>1</v>
      </c>
      <c r="U38" s="104"/>
      <c r="V38" s="59">
        <f>T38*U38</f>
        <v>0</v>
      </c>
    </row>
    <row r="39" spans="1:22" ht="15.75" thickBot="1">
      <c r="A39" s="105" t="s">
        <v>109</v>
      </c>
      <c r="B39" s="106"/>
      <c r="C39" s="106"/>
      <c r="D39" s="106"/>
      <c r="E39" s="106"/>
      <c r="F39" s="106"/>
      <c r="G39" s="106"/>
      <c r="H39" s="106" t="e">
        <f>SUMPRODUCT(H36:H38,$U$41:$U$43)</f>
        <v>#VALUE!</v>
      </c>
      <c r="I39" s="106" t="e">
        <f aca="true" t="shared" si="6" ref="I39:S39">SUMPRODUCT(I36:I38,$U$41:$U$43)</f>
        <v>#VALUE!</v>
      </c>
      <c r="J39" s="106" t="e">
        <f t="shared" si="6"/>
        <v>#VALUE!</v>
      </c>
      <c r="K39" s="106" t="e">
        <f t="shared" si="6"/>
        <v>#VALUE!</v>
      </c>
      <c r="L39" s="106" t="e">
        <f t="shared" si="6"/>
        <v>#VALUE!</v>
      </c>
      <c r="M39" s="106" t="e">
        <f t="shared" si="6"/>
        <v>#VALUE!</v>
      </c>
      <c r="N39" s="106" t="e">
        <f t="shared" si="6"/>
        <v>#VALUE!</v>
      </c>
      <c r="O39" s="106" t="e">
        <f t="shared" si="6"/>
        <v>#VALUE!</v>
      </c>
      <c r="P39" s="106" t="e">
        <f t="shared" si="6"/>
        <v>#VALUE!</v>
      </c>
      <c r="Q39" s="106" t="e">
        <f t="shared" si="6"/>
        <v>#VALUE!</v>
      </c>
      <c r="R39" s="106" t="e">
        <f t="shared" si="6"/>
        <v>#VALUE!</v>
      </c>
      <c r="S39" s="106" t="e">
        <f t="shared" si="6"/>
        <v>#VALUE!</v>
      </c>
      <c r="T39" s="106"/>
      <c r="U39" s="107"/>
      <c r="V39" s="62">
        <f>SUBTOTAL(9,V38)</f>
        <v>0</v>
      </c>
    </row>
    <row r="40" spans="1:22" ht="19.5" thickBot="1">
      <c r="A40" s="53" t="s">
        <v>54</v>
      </c>
      <c r="B40" s="54"/>
      <c r="C40" s="55" t="s">
        <v>36</v>
      </c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7"/>
    </row>
    <row r="41" spans="1:22" ht="15">
      <c r="A41" s="58" t="s">
        <v>35</v>
      </c>
      <c r="B41" s="19">
        <v>1</v>
      </c>
      <c r="C41" s="20" t="s">
        <v>385</v>
      </c>
      <c r="D41" s="20" t="s">
        <v>153</v>
      </c>
      <c r="E41" s="78" t="s">
        <v>45</v>
      </c>
      <c r="F41" s="78">
        <v>1</v>
      </c>
      <c r="G41" s="43"/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30</v>
      </c>
      <c r="Q41" s="21">
        <v>0</v>
      </c>
      <c r="R41" s="21">
        <v>0</v>
      </c>
      <c r="S41" s="21">
        <v>0</v>
      </c>
      <c r="T41" s="37">
        <v>30</v>
      </c>
      <c r="U41" s="104"/>
      <c r="V41" s="59">
        <f>T41*U41</f>
        <v>0</v>
      </c>
    </row>
    <row r="42" spans="1:22" ht="15">
      <c r="A42" s="58" t="s">
        <v>35</v>
      </c>
      <c r="B42" s="3">
        <v>2</v>
      </c>
      <c r="C42" s="4" t="s">
        <v>386</v>
      </c>
      <c r="D42" s="4" t="s">
        <v>154</v>
      </c>
      <c r="E42" s="74" t="s">
        <v>45</v>
      </c>
      <c r="F42" s="74">
        <v>1</v>
      </c>
      <c r="G42" s="45"/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30</v>
      </c>
      <c r="Q42" s="5">
        <v>0</v>
      </c>
      <c r="R42" s="5">
        <v>0</v>
      </c>
      <c r="S42" s="5">
        <v>0</v>
      </c>
      <c r="T42" s="15">
        <v>30</v>
      </c>
      <c r="U42" s="103"/>
      <c r="V42" s="60">
        <f>T42*U42</f>
        <v>0</v>
      </c>
    </row>
    <row r="43" spans="1:22" ht="15.75" thickBot="1">
      <c r="A43" s="58" t="s">
        <v>35</v>
      </c>
      <c r="B43" s="3">
        <v>3</v>
      </c>
      <c r="C43" s="4" t="s">
        <v>155</v>
      </c>
      <c r="D43" s="4" t="s">
        <v>156</v>
      </c>
      <c r="E43" s="74" t="s">
        <v>45</v>
      </c>
      <c r="F43" s="74">
        <v>2.5</v>
      </c>
      <c r="G43" s="45"/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10</v>
      </c>
      <c r="Q43" s="5">
        <v>0</v>
      </c>
      <c r="R43" s="5">
        <v>0</v>
      </c>
      <c r="S43" s="5">
        <v>0</v>
      </c>
      <c r="T43" s="15">
        <v>10</v>
      </c>
      <c r="U43" s="103"/>
      <c r="V43" s="60">
        <f>T43*U43</f>
        <v>0</v>
      </c>
    </row>
    <row r="44" spans="1:22" ht="15.75" thickBot="1">
      <c r="A44" s="105" t="s">
        <v>110</v>
      </c>
      <c r="B44" s="106"/>
      <c r="C44" s="106"/>
      <c r="D44" s="106"/>
      <c r="E44" s="106"/>
      <c r="F44" s="106"/>
      <c r="G44" s="106"/>
      <c r="H44" s="106">
        <f>SUMPRODUCT(H41:H43,$U$41:$U$43)</f>
        <v>0</v>
      </c>
      <c r="I44" s="106">
        <f aca="true" t="shared" si="7" ref="I44:S44">SUMPRODUCT(I41:I43,$U$41:$U$43)</f>
        <v>0</v>
      </c>
      <c r="J44" s="106">
        <f t="shared" si="7"/>
        <v>0</v>
      </c>
      <c r="K44" s="106">
        <f t="shared" si="7"/>
        <v>0</v>
      </c>
      <c r="L44" s="106">
        <f t="shared" si="7"/>
        <v>0</v>
      </c>
      <c r="M44" s="106">
        <f t="shared" si="7"/>
        <v>0</v>
      </c>
      <c r="N44" s="106">
        <f t="shared" si="7"/>
        <v>0</v>
      </c>
      <c r="O44" s="106">
        <f t="shared" si="7"/>
        <v>0</v>
      </c>
      <c r="P44" s="106">
        <f t="shared" si="7"/>
        <v>0</v>
      </c>
      <c r="Q44" s="106">
        <f t="shared" si="7"/>
        <v>0</v>
      </c>
      <c r="R44" s="106">
        <f t="shared" si="7"/>
        <v>0</v>
      </c>
      <c r="S44" s="106">
        <f t="shared" si="7"/>
        <v>0</v>
      </c>
      <c r="T44" s="106"/>
      <c r="U44" s="107"/>
      <c r="V44" s="62">
        <f>SUBTOTAL(9,V41:V43)</f>
        <v>0</v>
      </c>
    </row>
    <row r="45" spans="1:22" ht="19.5" thickBot="1">
      <c r="A45" s="53" t="s">
        <v>57</v>
      </c>
      <c r="B45" s="55"/>
      <c r="C45" s="55" t="s">
        <v>38</v>
      </c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63"/>
    </row>
    <row r="46" spans="1:22" ht="15">
      <c r="A46" s="58" t="s">
        <v>37</v>
      </c>
      <c r="B46" s="19">
        <v>1</v>
      </c>
      <c r="C46" s="20" t="s">
        <v>157</v>
      </c>
      <c r="D46" s="79" t="s">
        <v>377</v>
      </c>
      <c r="E46" s="78" t="s">
        <v>45</v>
      </c>
      <c r="F46" s="78">
        <v>2.5</v>
      </c>
      <c r="G46" s="43"/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2</v>
      </c>
      <c r="Q46" s="21">
        <v>0</v>
      </c>
      <c r="R46" s="21">
        <v>0</v>
      </c>
      <c r="S46" s="21">
        <v>0</v>
      </c>
      <c r="T46" s="37">
        <v>2</v>
      </c>
      <c r="U46" s="104"/>
      <c r="V46" s="59">
        <f>T46*U46</f>
        <v>0</v>
      </c>
    </row>
    <row r="47" spans="1:22" ht="15">
      <c r="A47" s="58" t="s">
        <v>37</v>
      </c>
      <c r="B47" s="13">
        <v>2</v>
      </c>
      <c r="C47" s="7" t="s">
        <v>39</v>
      </c>
      <c r="D47" s="77" t="s">
        <v>373</v>
      </c>
      <c r="E47" s="75" t="s">
        <v>40</v>
      </c>
      <c r="F47" s="9">
        <v>1</v>
      </c>
      <c r="G47" s="44"/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1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9">
        <f>SUM(H47:S47)</f>
        <v>1</v>
      </c>
      <c r="U47" s="10"/>
      <c r="V47" s="60">
        <f aca="true" t="shared" si="8" ref="V47:V51">T47*U47</f>
        <v>0</v>
      </c>
    </row>
    <row r="48" spans="1:22" ht="15">
      <c r="A48" s="58" t="s">
        <v>37</v>
      </c>
      <c r="B48" s="3">
        <v>3</v>
      </c>
      <c r="C48" s="7" t="s">
        <v>41</v>
      </c>
      <c r="D48" s="77"/>
      <c r="E48" s="75" t="s">
        <v>24</v>
      </c>
      <c r="F48" s="9">
        <v>1</v>
      </c>
      <c r="G48" s="44"/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2</v>
      </c>
      <c r="S48" s="8">
        <v>0</v>
      </c>
      <c r="T48" s="9">
        <f>SUM(H48:S48)</f>
        <v>2</v>
      </c>
      <c r="U48" s="10"/>
      <c r="V48" s="60">
        <f t="shared" si="8"/>
        <v>0</v>
      </c>
    </row>
    <row r="49" spans="1:22" ht="15">
      <c r="A49" s="58" t="s">
        <v>37</v>
      </c>
      <c r="B49" s="13">
        <v>4</v>
      </c>
      <c r="C49" s="7" t="s">
        <v>42</v>
      </c>
      <c r="D49" s="71" t="s">
        <v>374</v>
      </c>
      <c r="E49" s="75" t="s">
        <v>40</v>
      </c>
      <c r="F49" s="9">
        <v>1</v>
      </c>
      <c r="G49" s="44"/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5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9">
        <f>SUM(H49:S49)</f>
        <v>5</v>
      </c>
      <c r="U49" s="10"/>
      <c r="V49" s="60">
        <f t="shared" si="8"/>
        <v>0</v>
      </c>
    </row>
    <row r="50" spans="1:22" ht="30">
      <c r="A50" s="58" t="s">
        <v>37</v>
      </c>
      <c r="B50" s="3">
        <v>5</v>
      </c>
      <c r="C50" s="7" t="s">
        <v>43</v>
      </c>
      <c r="D50" s="102" t="s">
        <v>44</v>
      </c>
      <c r="E50" s="75" t="s">
        <v>45</v>
      </c>
      <c r="F50" s="14">
        <v>2.5</v>
      </c>
      <c r="G50" s="47"/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4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9">
        <f>SUM(H50:S50)</f>
        <v>4</v>
      </c>
      <c r="U50" s="10"/>
      <c r="V50" s="60">
        <f t="shared" si="8"/>
        <v>0</v>
      </c>
    </row>
    <row r="51" spans="1:22" ht="15.75" thickBot="1">
      <c r="A51" s="58" t="s">
        <v>37</v>
      </c>
      <c r="B51" s="13">
        <v>6</v>
      </c>
      <c r="C51" s="7" t="s">
        <v>46</v>
      </c>
      <c r="D51" s="77" t="s">
        <v>47</v>
      </c>
      <c r="E51" s="75" t="s">
        <v>45</v>
      </c>
      <c r="F51" s="9">
        <v>5</v>
      </c>
      <c r="G51" s="44"/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15</v>
      </c>
      <c r="P51" s="8">
        <v>0</v>
      </c>
      <c r="Q51" s="8">
        <v>0</v>
      </c>
      <c r="R51" s="8">
        <v>0</v>
      </c>
      <c r="S51" s="8">
        <v>0</v>
      </c>
      <c r="T51" s="9">
        <f>SUM(H51:S51)</f>
        <v>15</v>
      </c>
      <c r="U51" s="10"/>
      <c r="V51" s="60">
        <f t="shared" si="8"/>
        <v>0</v>
      </c>
    </row>
    <row r="52" spans="1:22" ht="15.75" thickBot="1">
      <c r="A52" s="105" t="s">
        <v>111</v>
      </c>
      <c r="B52" s="106"/>
      <c r="C52" s="106"/>
      <c r="D52" s="106"/>
      <c r="E52" s="106"/>
      <c r="F52" s="106"/>
      <c r="G52" s="106"/>
      <c r="H52" s="106">
        <f>SUMPRODUCT(H46:H51,$U$46:$U$51)</f>
        <v>0</v>
      </c>
      <c r="I52" s="106">
        <f aca="true" t="shared" si="9" ref="I52:S52">SUMPRODUCT(I46:I51,$U$46:$U$51)</f>
        <v>0</v>
      </c>
      <c r="J52" s="106">
        <f t="shared" si="9"/>
        <v>0</v>
      </c>
      <c r="K52" s="106">
        <f t="shared" si="9"/>
        <v>0</v>
      </c>
      <c r="L52" s="106">
        <f t="shared" si="9"/>
        <v>0</v>
      </c>
      <c r="M52" s="106">
        <f t="shared" si="9"/>
        <v>0</v>
      </c>
      <c r="N52" s="106">
        <f t="shared" si="9"/>
        <v>0</v>
      </c>
      <c r="O52" s="106">
        <f t="shared" si="9"/>
        <v>0</v>
      </c>
      <c r="P52" s="106">
        <f t="shared" si="9"/>
        <v>0</v>
      </c>
      <c r="Q52" s="106">
        <f t="shared" si="9"/>
        <v>0</v>
      </c>
      <c r="R52" s="106">
        <f t="shared" si="9"/>
        <v>0</v>
      </c>
      <c r="S52" s="106">
        <f t="shared" si="9"/>
        <v>0</v>
      </c>
      <c r="T52" s="106"/>
      <c r="U52" s="107"/>
      <c r="V52" s="62">
        <f>SUBTOTAL(9,V46:V51)</f>
        <v>0</v>
      </c>
    </row>
    <row r="53" spans="1:22" ht="19.5" thickBot="1">
      <c r="A53" s="53" t="s">
        <v>60</v>
      </c>
      <c r="B53" s="55"/>
      <c r="C53" s="55" t="s">
        <v>49</v>
      </c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63"/>
    </row>
    <row r="54" spans="1:22" ht="30">
      <c r="A54" s="58" t="s">
        <v>48</v>
      </c>
      <c r="B54" s="19">
        <v>1</v>
      </c>
      <c r="C54" s="20" t="s">
        <v>158</v>
      </c>
      <c r="D54" s="79" t="s">
        <v>300</v>
      </c>
      <c r="E54" s="78" t="s">
        <v>24</v>
      </c>
      <c r="F54" s="78">
        <v>1</v>
      </c>
      <c r="G54" s="43"/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1</v>
      </c>
      <c r="P54" s="21">
        <v>0</v>
      </c>
      <c r="Q54" s="21">
        <v>0</v>
      </c>
      <c r="R54" s="21">
        <v>0</v>
      </c>
      <c r="S54" s="21">
        <v>0</v>
      </c>
      <c r="T54" s="37">
        <v>1</v>
      </c>
      <c r="U54" s="104"/>
      <c r="V54" s="59">
        <f>T54*U54</f>
        <v>0</v>
      </c>
    </row>
    <row r="55" spans="1:22" ht="45">
      <c r="A55" s="58" t="s">
        <v>48</v>
      </c>
      <c r="B55" s="3">
        <v>2</v>
      </c>
      <c r="C55" s="4" t="s">
        <v>159</v>
      </c>
      <c r="D55" s="73" t="s">
        <v>301</v>
      </c>
      <c r="E55" s="74" t="s">
        <v>26</v>
      </c>
      <c r="F55" s="74" t="s">
        <v>160</v>
      </c>
      <c r="G55" s="45"/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1</v>
      </c>
      <c r="P55" s="5">
        <v>0</v>
      </c>
      <c r="Q55" s="5">
        <v>0</v>
      </c>
      <c r="R55" s="5">
        <v>0</v>
      </c>
      <c r="S55" s="5">
        <v>0</v>
      </c>
      <c r="T55" s="15">
        <v>1</v>
      </c>
      <c r="U55" s="103"/>
      <c r="V55" s="60">
        <f aca="true" t="shared" si="10" ref="V55:V59">T55*U55</f>
        <v>0</v>
      </c>
    </row>
    <row r="56" spans="1:22" ht="60">
      <c r="A56" s="58" t="s">
        <v>48</v>
      </c>
      <c r="B56" s="3">
        <v>3</v>
      </c>
      <c r="C56" s="4" t="s">
        <v>161</v>
      </c>
      <c r="D56" s="73" t="s">
        <v>303</v>
      </c>
      <c r="E56" s="74" t="s">
        <v>24</v>
      </c>
      <c r="F56" s="74">
        <v>1</v>
      </c>
      <c r="G56" s="45"/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1</v>
      </c>
      <c r="P56" s="5">
        <v>0</v>
      </c>
      <c r="Q56" s="5">
        <v>0</v>
      </c>
      <c r="R56" s="5">
        <v>0</v>
      </c>
      <c r="S56" s="5">
        <v>0</v>
      </c>
      <c r="T56" s="15">
        <v>1</v>
      </c>
      <c r="U56" s="103"/>
      <c r="V56" s="60">
        <f t="shared" si="10"/>
        <v>0</v>
      </c>
    </row>
    <row r="57" spans="1:22" ht="30">
      <c r="A57" s="58" t="s">
        <v>48</v>
      </c>
      <c r="B57" s="3">
        <v>4</v>
      </c>
      <c r="C57" s="73" t="s">
        <v>375</v>
      </c>
      <c r="D57" s="73" t="s">
        <v>304</v>
      </c>
      <c r="E57" s="74" t="s">
        <v>26</v>
      </c>
      <c r="F57" s="74">
        <v>1</v>
      </c>
      <c r="G57" s="45" t="s">
        <v>50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3</v>
      </c>
      <c r="P57" s="5">
        <v>0</v>
      </c>
      <c r="Q57" s="5">
        <v>0</v>
      </c>
      <c r="R57" s="5">
        <v>0</v>
      </c>
      <c r="S57" s="5">
        <v>0</v>
      </c>
      <c r="T57" s="15">
        <v>3</v>
      </c>
      <c r="U57" s="103"/>
      <c r="V57" s="60">
        <f t="shared" si="10"/>
        <v>0</v>
      </c>
    </row>
    <row r="58" spans="1:22" ht="15">
      <c r="A58" s="58" t="s">
        <v>48</v>
      </c>
      <c r="B58" s="3">
        <v>5</v>
      </c>
      <c r="C58" s="7" t="s">
        <v>376</v>
      </c>
      <c r="D58" s="77"/>
      <c r="E58" s="12" t="s">
        <v>45</v>
      </c>
      <c r="F58" s="9">
        <v>10</v>
      </c>
      <c r="G58" s="44" t="s">
        <v>50</v>
      </c>
      <c r="H58" s="8">
        <v>11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9">
        <f>SUM(H58:S58)</f>
        <v>11</v>
      </c>
      <c r="U58" s="10"/>
      <c r="V58" s="60">
        <f t="shared" si="10"/>
        <v>0</v>
      </c>
    </row>
    <row r="59" spans="1:22" ht="45.75" thickBot="1">
      <c r="A59" s="58" t="s">
        <v>48</v>
      </c>
      <c r="B59" s="3">
        <v>6</v>
      </c>
      <c r="C59" s="4" t="s">
        <v>162</v>
      </c>
      <c r="D59" s="73" t="s">
        <v>302</v>
      </c>
      <c r="E59" s="74" t="s">
        <v>163</v>
      </c>
      <c r="F59" s="74">
        <v>200</v>
      </c>
      <c r="G59" s="45"/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1</v>
      </c>
      <c r="P59" s="5">
        <v>0</v>
      </c>
      <c r="Q59" s="5">
        <v>0</v>
      </c>
      <c r="R59" s="5">
        <v>0</v>
      </c>
      <c r="S59" s="5">
        <v>0</v>
      </c>
      <c r="T59" s="15">
        <v>1</v>
      </c>
      <c r="U59" s="103"/>
      <c r="V59" s="60">
        <f t="shared" si="10"/>
        <v>0</v>
      </c>
    </row>
    <row r="60" spans="1:22" ht="15.75" thickBot="1">
      <c r="A60" s="105" t="s">
        <v>112</v>
      </c>
      <c r="B60" s="106"/>
      <c r="C60" s="106"/>
      <c r="D60" s="106"/>
      <c r="E60" s="106"/>
      <c r="F60" s="106"/>
      <c r="G60" s="106"/>
      <c r="H60" s="106">
        <f>SUMPRODUCT(H54:H59,$U$54:$U$59)</f>
        <v>0</v>
      </c>
      <c r="I60" s="106">
        <f aca="true" t="shared" si="11" ref="I60:S60">SUMPRODUCT(I54:I59,$U$54:$U$59)</f>
        <v>0</v>
      </c>
      <c r="J60" s="106">
        <f t="shared" si="11"/>
        <v>0</v>
      </c>
      <c r="K60" s="106">
        <f t="shared" si="11"/>
        <v>0</v>
      </c>
      <c r="L60" s="106">
        <f t="shared" si="11"/>
        <v>0</v>
      </c>
      <c r="M60" s="106">
        <f t="shared" si="11"/>
        <v>0</v>
      </c>
      <c r="N60" s="106">
        <f t="shared" si="11"/>
        <v>0</v>
      </c>
      <c r="O60" s="106">
        <f t="shared" si="11"/>
        <v>0</v>
      </c>
      <c r="P60" s="106">
        <f t="shared" si="11"/>
        <v>0</v>
      </c>
      <c r="Q60" s="106">
        <f t="shared" si="11"/>
        <v>0</v>
      </c>
      <c r="R60" s="106">
        <f t="shared" si="11"/>
        <v>0</v>
      </c>
      <c r="S60" s="106">
        <f t="shared" si="11"/>
        <v>0</v>
      </c>
      <c r="T60" s="106"/>
      <c r="U60" s="107"/>
      <c r="V60" s="62">
        <f>SUBTOTAL(9,V54:V59)</f>
        <v>0</v>
      </c>
    </row>
    <row r="61" spans="1:22" ht="19.5" thickBot="1">
      <c r="A61" s="53" t="s">
        <v>62</v>
      </c>
      <c r="B61" s="55"/>
      <c r="C61" s="55" t="s">
        <v>52</v>
      </c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63"/>
    </row>
    <row r="62" spans="1:22" ht="15">
      <c r="A62" s="58" t="s">
        <v>51</v>
      </c>
      <c r="B62" s="37">
        <v>1</v>
      </c>
      <c r="C62" s="20" t="s">
        <v>306</v>
      </c>
      <c r="D62" s="79" t="s">
        <v>305</v>
      </c>
      <c r="E62" s="78" t="s">
        <v>163</v>
      </c>
      <c r="F62" s="78">
        <v>100</v>
      </c>
      <c r="G62" s="43" t="s">
        <v>50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1</v>
      </c>
      <c r="P62" s="21">
        <v>0</v>
      </c>
      <c r="Q62" s="21">
        <v>0</v>
      </c>
      <c r="R62" s="21">
        <v>0</v>
      </c>
      <c r="S62" s="21">
        <v>0</v>
      </c>
      <c r="T62" s="37">
        <v>1</v>
      </c>
      <c r="U62" s="104"/>
      <c r="V62" s="59">
        <f>T62*U62</f>
        <v>0</v>
      </c>
    </row>
    <row r="63" spans="1:22" ht="15">
      <c r="A63" s="58" t="s">
        <v>51</v>
      </c>
      <c r="B63" s="15">
        <v>2</v>
      </c>
      <c r="C63" s="4" t="s">
        <v>307</v>
      </c>
      <c r="D63" s="73"/>
      <c r="E63" s="74" t="s">
        <v>26</v>
      </c>
      <c r="F63" s="74" t="s">
        <v>164</v>
      </c>
      <c r="G63" s="45" t="s">
        <v>50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10</v>
      </c>
      <c r="P63" s="5">
        <v>0</v>
      </c>
      <c r="Q63" s="5">
        <v>0</v>
      </c>
      <c r="R63" s="5">
        <v>0</v>
      </c>
      <c r="S63" s="5">
        <v>0</v>
      </c>
      <c r="T63" s="15">
        <v>10</v>
      </c>
      <c r="U63" s="103"/>
      <c r="V63" s="60">
        <f>T63*U63</f>
        <v>0</v>
      </c>
    </row>
    <row r="64" spans="1:22" ht="15">
      <c r="A64" s="58" t="s">
        <v>51</v>
      </c>
      <c r="B64" s="15">
        <v>3</v>
      </c>
      <c r="C64" s="4" t="s">
        <v>308</v>
      </c>
      <c r="D64" s="80"/>
      <c r="E64" s="15" t="s">
        <v>24</v>
      </c>
      <c r="F64" s="15">
        <v>1</v>
      </c>
      <c r="G64" s="45" t="s">
        <v>50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3</v>
      </c>
      <c r="P64" s="8">
        <v>0</v>
      </c>
      <c r="Q64" s="8">
        <v>0</v>
      </c>
      <c r="R64" s="8">
        <v>0</v>
      </c>
      <c r="S64" s="8">
        <v>0</v>
      </c>
      <c r="T64" s="9">
        <f>SUM(H64:S64)</f>
        <v>3</v>
      </c>
      <c r="U64" s="10"/>
      <c r="V64" s="60">
        <f>T64*U64</f>
        <v>0</v>
      </c>
    </row>
    <row r="65" spans="1:22" ht="15.75" thickBot="1">
      <c r="A65" s="58" t="s">
        <v>51</v>
      </c>
      <c r="B65" s="15">
        <v>4</v>
      </c>
      <c r="C65" s="4" t="s">
        <v>53</v>
      </c>
      <c r="D65" s="81" t="s">
        <v>241</v>
      </c>
      <c r="E65" s="75" t="s">
        <v>26</v>
      </c>
      <c r="F65" s="9">
        <v>5</v>
      </c>
      <c r="G65" s="44"/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1</v>
      </c>
      <c r="O65" s="8">
        <v>2</v>
      </c>
      <c r="P65" s="8">
        <v>0</v>
      </c>
      <c r="Q65" s="8">
        <v>0</v>
      </c>
      <c r="R65" s="8">
        <v>0</v>
      </c>
      <c r="S65" s="8">
        <v>0</v>
      </c>
      <c r="T65" s="9">
        <f>SUM(H65:S65)</f>
        <v>3</v>
      </c>
      <c r="U65" s="10"/>
      <c r="V65" s="60">
        <f>T65*U65</f>
        <v>0</v>
      </c>
    </row>
    <row r="66" spans="1:22" ht="15.75" thickBot="1">
      <c r="A66" s="105" t="s">
        <v>113</v>
      </c>
      <c r="B66" s="106"/>
      <c r="C66" s="106"/>
      <c r="D66" s="106"/>
      <c r="E66" s="106"/>
      <c r="F66" s="106"/>
      <c r="G66" s="106"/>
      <c r="H66" s="106">
        <f>SUMPRODUCT(H62:H65,$U$62:$U$65)</f>
        <v>0</v>
      </c>
      <c r="I66" s="106">
        <f aca="true" t="shared" si="12" ref="I66:S66">SUMPRODUCT(I62:I65,$U$62:$U$65)</f>
        <v>0</v>
      </c>
      <c r="J66" s="106">
        <f t="shared" si="12"/>
        <v>0</v>
      </c>
      <c r="K66" s="106">
        <f t="shared" si="12"/>
        <v>0</v>
      </c>
      <c r="L66" s="106">
        <f t="shared" si="12"/>
        <v>0</v>
      </c>
      <c r="M66" s="106">
        <f t="shared" si="12"/>
        <v>0</v>
      </c>
      <c r="N66" s="106">
        <f t="shared" si="12"/>
        <v>0</v>
      </c>
      <c r="O66" s="106">
        <f t="shared" si="12"/>
        <v>0</v>
      </c>
      <c r="P66" s="106">
        <f t="shared" si="12"/>
        <v>0</v>
      </c>
      <c r="Q66" s="106">
        <f t="shared" si="12"/>
        <v>0</v>
      </c>
      <c r="R66" s="106">
        <f t="shared" si="12"/>
        <v>0</v>
      </c>
      <c r="S66" s="106">
        <f t="shared" si="12"/>
        <v>0</v>
      </c>
      <c r="T66" s="106"/>
      <c r="U66" s="107"/>
      <c r="V66" s="62">
        <f>SUBTOTAL(9,V62:V65)</f>
        <v>0</v>
      </c>
    </row>
    <row r="67" spans="1:22" ht="19.5" thickBot="1">
      <c r="A67" s="53" t="s">
        <v>63</v>
      </c>
      <c r="B67" s="55"/>
      <c r="C67" s="55" t="s">
        <v>55</v>
      </c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63"/>
    </row>
    <row r="68" spans="1:22" ht="15">
      <c r="A68" s="58" t="s">
        <v>54</v>
      </c>
      <c r="B68" s="19">
        <v>1</v>
      </c>
      <c r="C68" s="20" t="s">
        <v>165</v>
      </c>
      <c r="D68" s="79" t="s">
        <v>242</v>
      </c>
      <c r="E68" s="78" t="s">
        <v>163</v>
      </c>
      <c r="F68" s="78" t="s">
        <v>166</v>
      </c>
      <c r="G68" s="43"/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1</v>
      </c>
      <c r="P68" s="21">
        <v>0</v>
      </c>
      <c r="Q68" s="21">
        <v>0</v>
      </c>
      <c r="R68" s="21">
        <v>0</v>
      </c>
      <c r="S68" s="21">
        <v>0</v>
      </c>
      <c r="T68" s="37">
        <v>1</v>
      </c>
      <c r="U68" s="22"/>
      <c r="V68" s="59">
        <f>T68*U68</f>
        <v>0</v>
      </c>
    </row>
    <row r="69" spans="1:22" ht="15">
      <c r="A69" s="58" t="s">
        <v>54</v>
      </c>
      <c r="B69" s="3">
        <v>2</v>
      </c>
      <c r="C69" s="4" t="s">
        <v>167</v>
      </c>
      <c r="D69" s="73" t="s">
        <v>243</v>
      </c>
      <c r="E69" s="74" t="s">
        <v>163</v>
      </c>
      <c r="F69" s="74" t="s">
        <v>166</v>
      </c>
      <c r="G69" s="45"/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1</v>
      </c>
      <c r="P69" s="5">
        <v>0</v>
      </c>
      <c r="Q69" s="5">
        <v>0</v>
      </c>
      <c r="R69" s="5">
        <v>0</v>
      </c>
      <c r="S69" s="5">
        <v>0</v>
      </c>
      <c r="T69" s="15">
        <v>1</v>
      </c>
      <c r="U69" s="6"/>
      <c r="V69" s="60">
        <f aca="true" t="shared" si="13" ref="V69:V77">T69*U69</f>
        <v>0</v>
      </c>
    </row>
    <row r="70" spans="1:22" ht="45">
      <c r="A70" s="58" t="s">
        <v>54</v>
      </c>
      <c r="B70" s="3">
        <v>3</v>
      </c>
      <c r="C70" s="4" t="s">
        <v>168</v>
      </c>
      <c r="D70" s="73" t="s">
        <v>244</v>
      </c>
      <c r="E70" s="74" t="s">
        <v>26</v>
      </c>
      <c r="F70" s="74">
        <v>1</v>
      </c>
      <c r="G70" s="45"/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1</v>
      </c>
      <c r="P70" s="5">
        <v>0</v>
      </c>
      <c r="Q70" s="5">
        <v>0</v>
      </c>
      <c r="R70" s="5">
        <v>0</v>
      </c>
      <c r="S70" s="5">
        <v>0</v>
      </c>
      <c r="T70" s="15">
        <v>1</v>
      </c>
      <c r="U70" s="6"/>
      <c r="V70" s="60">
        <f t="shared" si="13"/>
        <v>0</v>
      </c>
    </row>
    <row r="71" spans="1:22" ht="45">
      <c r="A71" s="58" t="s">
        <v>54</v>
      </c>
      <c r="B71" s="3">
        <v>4</v>
      </c>
      <c r="C71" s="4" t="s">
        <v>169</v>
      </c>
      <c r="D71" s="73" t="s">
        <v>245</v>
      </c>
      <c r="E71" s="74" t="s">
        <v>163</v>
      </c>
      <c r="F71" s="74">
        <v>500</v>
      </c>
      <c r="G71" s="45"/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3</v>
      </c>
      <c r="P71" s="5">
        <v>0</v>
      </c>
      <c r="Q71" s="5">
        <v>0</v>
      </c>
      <c r="R71" s="5">
        <v>0</v>
      </c>
      <c r="S71" s="5">
        <v>0</v>
      </c>
      <c r="T71" s="15">
        <v>3</v>
      </c>
      <c r="U71" s="6"/>
      <c r="V71" s="60">
        <f t="shared" si="13"/>
        <v>0</v>
      </c>
    </row>
    <row r="72" spans="1:22" ht="15">
      <c r="A72" s="58" t="s">
        <v>54</v>
      </c>
      <c r="B72" s="3">
        <v>5</v>
      </c>
      <c r="C72" s="4" t="s">
        <v>170</v>
      </c>
      <c r="D72" s="73" t="s">
        <v>246</v>
      </c>
      <c r="E72" s="74" t="s">
        <v>163</v>
      </c>
      <c r="F72" s="74" t="s">
        <v>171</v>
      </c>
      <c r="G72" s="45"/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2</v>
      </c>
      <c r="P72" s="5">
        <v>0</v>
      </c>
      <c r="Q72" s="5">
        <v>0</v>
      </c>
      <c r="R72" s="5">
        <v>0</v>
      </c>
      <c r="S72" s="5">
        <v>0</v>
      </c>
      <c r="T72" s="15">
        <v>2</v>
      </c>
      <c r="U72" s="6"/>
      <c r="V72" s="60">
        <f t="shared" si="13"/>
        <v>0</v>
      </c>
    </row>
    <row r="73" spans="1:22" ht="15">
      <c r="A73" s="58" t="s">
        <v>54</v>
      </c>
      <c r="B73" s="3">
        <v>6</v>
      </c>
      <c r="C73" s="4" t="s">
        <v>172</v>
      </c>
      <c r="D73" s="73" t="s">
        <v>247</v>
      </c>
      <c r="E73" s="74" t="s">
        <v>163</v>
      </c>
      <c r="F73" s="74">
        <v>500</v>
      </c>
      <c r="G73" s="45"/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2</v>
      </c>
      <c r="P73" s="5">
        <v>0</v>
      </c>
      <c r="Q73" s="5">
        <v>0</v>
      </c>
      <c r="R73" s="5">
        <v>0</v>
      </c>
      <c r="S73" s="5">
        <v>0</v>
      </c>
      <c r="T73" s="15">
        <v>2</v>
      </c>
      <c r="U73" s="6"/>
      <c r="V73" s="60">
        <f t="shared" si="13"/>
        <v>0</v>
      </c>
    </row>
    <row r="74" spans="1:22" ht="15">
      <c r="A74" s="58" t="s">
        <v>54</v>
      </c>
      <c r="B74" s="3">
        <v>7</v>
      </c>
      <c r="C74" s="4" t="s">
        <v>173</v>
      </c>
      <c r="D74" s="73" t="s">
        <v>248</v>
      </c>
      <c r="E74" s="74" t="s">
        <v>163</v>
      </c>
      <c r="F74" s="74">
        <v>1000</v>
      </c>
      <c r="G74" s="45"/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15</v>
      </c>
      <c r="P74" s="5">
        <v>0</v>
      </c>
      <c r="Q74" s="5">
        <v>0</v>
      </c>
      <c r="R74" s="5">
        <v>0</v>
      </c>
      <c r="S74" s="5">
        <v>0</v>
      </c>
      <c r="T74" s="15">
        <v>15</v>
      </c>
      <c r="U74" s="6"/>
      <c r="V74" s="60">
        <f t="shared" si="13"/>
        <v>0</v>
      </c>
    </row>
    <row r="75" spans="1:22" ht="45">
      <c r="A75" s="58" t="s">
        <v>54</v>
      </c>
      <c r="B75" s="3">
        <v>8</v>
      </c>
      <c r="C75" s="4" t="s">
        <v>174</v>
      </c>
      <c r="D75" s="73" t="s">
        <v>249</v>
      </c>
      <c r="E75" s="74" t="s">
        <v>26</v>
      </c>
      <c r="F75" s="74">
        <v>1</v>
      </c>
      <c r="G75" s="45"/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1</v>
      </c>
      <c r="P75" s="5">
        <v>0</v>
      </c>
      <c r="Q75" s="5">
        <v>0</v>
      </c>
      <c r="R75" s="5">
        <v>0</v>
      </c>
      <c r="S75" s="5">
        <v>0</v>
      </c>
      <c r="T75" s="15">
        <v>1</v>
      </c>
      <c r="U75" s="6"/>
      <c r="V75" s="60">
        <f t="shared" si="13"/>
        <v>0</v>
      </c>
    </row>
    <row r="76" spans="1:22" ht="45">
      <c r="A76" s="58" t="s">
        <v>54</v>
      </c>
      <c r="B76" s="3">
        <v>9</v>
      </c>
      <c r="C76" s="4" t="s">
        <v>175</v>
      </c>
      <c r="D76" s="73" t="s">
        <v>250</v>
      </c>
      <c r="E76" s="74" t="s">
        <v>26</v>
      </c>
      <c r="F76" s="74">
        <v>1</v>
      </c>
      <c r="G76" s="45"/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1</v>
      </c>
      <c r="P76" s="5">
        <v>0</v>
      </c>
      <c r="Q76" s="5">
        <v>0</v>
      </c>
      <c r="R76" s="5">
        <v>0</v>
      </c>
      <c r="S76" s="5">
        <v>0</v>
      </c>
      <c r="T76" s="15">
        <v>1</v>
      </c>
      <c r="U76" s="6"/>
      <c r="V76" s="60">
        <f t="shared" si="13"/>
        <v>0</v>
      </c>
    </row>
    <row r="77" spans="1:22" ht="30.75" thickBot="1">
      <c r="A77" s="58" t="s">
        <v>54</v>
      </c>
      <c r="B77" s="3">
        <v>10</v>
      </c>
      <c r="C77" s="16" t="s">
        <v>56</v>
      </c>
      <c r="D77" s="93" t="s">
        <v>251</v>
      </c>
      <c r="E77" s="76" t="s">
        <v>26</v>
      </c>
      <c r="F77" s="76">
        <v>1</v>
      </c>
      <c r="G77" s="48"/>
      <c r="H77" s="5">
        <v>0</v>
      </c>
      <c r="I77" s="5">
        <v>0</v>
      </c>
      <c r="J77" s="5">
        <v>0</v>
      </c>
      <c r="K77" s="5">
        <v>0</v>
      </c>
      <c r="L77" s="5">
        <v>1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15">
        <f>SUM(H77:S77)</f>
        <v>1</v>
      </c>
      <c r="U77" s="6"/>
      <c r="V77" s="60">
        <f t="shared" si="13"/>
        <v>0</v>
      </c>
    </row>
    <row r="78" spans="1:22" ht="15.75" thickBot="1">
      <c r="A78" s="105" t="s">
        <v>114</v>
      </c>
      <c r="B78" s="106"/>
      <c r="C78" s="106"/>
      <c r="D78" s="106"/>
      <c r="E78" s="106"/>
      <c r="F78" s="106"/>
      <c r="G78" s="106"/>
      <c r="H78" s="106">
        <f>SUMPRODUCT(H68:H77,$U$68:$U$77)</f>
        <v>0</v>
      </c>
      <c r="I78" s="106">
        <f aca="true" t="shared" si="14" ref="I78:S78">SUMPRODUCT(I68:I77,$U$68:$U$77)</f>
        <v>0</v>
      </c>
      <c r="J78" s="106">
        <f t="shared" si="14"/>
        <v>0</v>
      </c>
      <c r="K78" s="106">
        <f t="shared" si="14"/>
        <v>0</v>
      </c>
      <c r="L78" s="106">
        <f t="shared" si="14"/>
        <v>0</v>
      </c>
      <c r="M78" s="106">
        <f t="shared" si="14"/>
        <v>0</v>
      </c>
      <c r="N78" s="106">
        <f t="shared" si="14"/>
        <v>0</v>
      </c>
      <c r="O78" s="106">
        <f t="shared" si="14"/>
        <v>0</v>
      </c>
      <c r="P78" s="106">
        <f t="shared" si="14"/>
        <v>0</v>
      </c>
      <c r="Q78" s="106">
        <f t="shared" si="14"/>
        <v>0</v>
      </c>
      <c r="R78" s="106">
        <f t="shared" si="14"/>
        <v>0</v>
      </c>
      <c r="S78" s="106">
        <f t="shared" si="14"/>
        <v>0</v>
      </c>
      <c r="T78" s="106"/>
      <c r="U78" s="107"/>
      <c r="V78" s="64">
        <f>SUBTOTAL(9,V68:V77)</f>
        <v>0</v>
      </c>
    </row>
    <row r="79" spans="1:22" ht="19.5" thickBot="1">
      <c r="A79" s="53" t="s">
        <v>64</v>
      </c>
      <c r="B79" s="55"/>
      <c r="C79" s="55" t="s">
        <v>58</v>
      </c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63"/>
    </row>
    <row r="80" spans="1:22" ht="45.75" thickBot="1">
      <c r="A80" s="58" t="s">
        <v>57</v>
      </c>
      <c r="B80" s="3">
        <v>1</v>
      </c>
      <c r="C80" s="84" t="s">
        <v>59</v>
      </c>
      <c r="D80" s="77" t="s">
        <v>136</v>
      </c>
      <c r="E80" s="75" t="s">
        <v>45</v>
      </c>
      <c r="F80" s="9">
        <v>1</v>
      </c>
      <c r="G80" s="44"/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8">
        <v>2</v>
      </c>
      <c r="S80" s="8">
        <v>0</v>
      </c>
      <c r="T80" s="9">
        <f>SUM(H80:S80)</f>
        <v>2</v>
      </c>
      <c r="U80" s="10"/>
      <c r="V80" s="60">
        <f>T80*U80</f>
        <v>0</v>
      </c>
    </row>
    <row r="81" spans="1:22" ht="15.75" thickBot="1">
      <c r="A81" s="58" t="s">
        <v>57</v>
      </c>
      <c r="B81" s="3">
        <v>2</v>
      </c>
      <c r="C81" s="73" t="s">
        <v>176</v>
      </c>
      <c r="D81" s="86" t="s">
        <v>138</v>
      </c>
      <c r="E81" s="74" t="s">
        <v>163</v>
      </c>
      <c r="F81" s="74">
        <v>50</v>
      </c>
      <c r="G81" s="45"/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2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15">
        <v>2</v>
      </c>
      <c r="U81" s="103"/>
      <c r="V81" s="60">
        <f aca="true" t="shared" si="15" ref="V81:V89">T81*U81</f>
        <v>0</v>
      </c>
    </row>
    <row r="82" spans="1:22" ht="30.75" thickBot="1">
      <c r="A82" s="58" t="s">
        <v>57</v>
      </c>
      <c r="B82" s="3">
        <v>3</v>
      </c>
      <c r="C82" s="73" t="s">
        <v>177</v>
      </c>
      <c r="D82" s="87" t="s">
        <v>139</v>
      </c>
      <c r="E82" s="74" t="s">
        <v>163</v>
      </c>
      <c r="F82" s="74" t="s">
        <v>209</v>
      </c>
      <c r="G82" s="45"/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1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15">
        <v>1</v>
      </c>
      <c r="U82" s="103"/>
      <c r="V82" s="60">
        <f t="shared" si="15"/>
        <v>0</v>
      </c>
    </row>
    <row r="83" spans="1:22" ht="45.75" thickBot="1">
      <c r="A83" s="58" t="s">
        <v>57</v>
      </c>
      <c r="B83" s="3">
        <v>4</v>
      </c>
      <c r="C83" s="73" t="s">
        <v>178</v>
      </c>
      <c r="D83" s="87" t="s">
        <v>140</v>
      </c>
      <c r="E83" s="74" t="s">
        <v>163</v>
      </c>
      <c r="F83" s="74">
        <v>500</v>
      </c>
      <c r="G83" s="45"/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2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15">
        <v>2</v>
      </c>
      <c r="U83" s="103"/>
      <c r="V83" s="60">
        <f t="shared" si="15"/>
        <v>0</v>
      </c>
    </row>
    <row r="84" spans="1:22" ht="15.75" thickBot="1">
      <c r="A84" s="58" t="s">
        <v>57</v>
      </c>
      <c r="B84" s="3">
        <v>5</v>
      </c>
      <c r="C84" s="73" t="s">
        <v>179</v>
      </c>
      <c r="D84" s="87" t="s">
        <v>141</v>
      </c>
      <c r="E84" s="74" t="s">
        <v>163</v>
      </c>
      <c r="F84" s="74">
        <v>500</v>
      </c>
      <c r="G84" s="45"/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2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15">
        <v>2</v>
      </c>
      <c r="U84" s="103"/>
      <c r="V84" s="60">
        <f t="shared" si="15"/>
        <v>0</v>
      </c>
    </row>
    <row r="85" spans="1:22" ht="45.75" thickBot="1">
      <c r="A85" s="58" t="s">
        <v>57</v>
      </c>
      <c r="B85" s="3">
        <v>6</v>
      </c>
      <c r="C85" s="73" t="s">
        <v>180</v>
      </c>
      <c r="D85" s="87" t="s">
        <v>142</v>
      </c>
      <c r="E85" s="74" t="s">
        <v>163</v>
      </c>
      <c r="F85" s="74">
        <v>500</v>
      </c>
      <c r="G85" s="45"/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2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15">
        <v>2</v>
      </c>
      <c r="U85" s="103"/>
      <c r="V85" s="60">
        <f t="shared" si="15"/>
        <v>0</v>
      </c>
    </row>
    <row r="86" spans="1:22" ht="30.75" thickBot="1">
      <c r="A86" s="58" t="s">
        <v>57</v>
      </c>
      <c r="B86" s="3">
        <v>7</v>
      </c>
      <c r="C86" s="73" t="s">
        <v>181</v>
      </c>
      <c r="D86" s="87" t="s">
        <v>143</v>
      </c>
      <c r="E86" s="74" t="s">
        <v>163</v>
      </c>
      <c r="F86" s="74">
        <v>100</v>
      </c>
      <c r="G86" s="45"/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2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15">
        <v>2</v>
      </c>
      <c r="U86" s="103"/>
      <c r="V86" s="60">
        <f t="shared" si="15"/>
        <v>0</v>
      </c>
    </row>
    <row r="87" spans="1:22" ht="15.75" thickBot="1">
      <c r="A87" s="58" t="s">
        <v>57</v>
      </c>
      <c r="B87" s="3">
        <v>8</v>
      </c>
      <c r="C87" s="73" t="s">
        <v>182</v>
      </c>
      <c r="D87" s="87" t="s">
        <v>144</v>
      </c>
      <c r="E87" s="74" t="s">
        <v>163</v>
      </c>
      <c r="F87" s="74">
        <v>250</v>
      </c>
      <c r="G87" s="45"/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2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15">
        <v>2</v>
      </c>
      <c r="U87" s="103"/>
      <c r="V87" s="60">
        <f t="shared" si="15"/>
        <v>0</v>
      </c>
    </row>
    <row r="88" spans="1:22" ht="30.75" thickBot="1">
      <c r="A88" s="58" t="s">
        <v>57</v>
      </c>
      <c r="B88" s="3">
        <v>9</v>
      </c>
      <c r="C88" s="73" t="s">
        <v>183</v>
      </c>
      <c r="D88" s="87" t="s">
        <v>145</v>
      </c>
      <c r="E88" s="74" t="s">
        <v>24</v>
      </c>
      <c r="F88" s="74">
        <v>1</v>
      </c>
      <c r="G88" s="45"/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1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15">
        <v>1</v>
      </c>
      <c r="U88" s="103"/>
      <c r="V88" s="60">
        <f t="shared" si="15"/>
        <v>0</v>
      </c>
    </row>
    <row r="89" spans="1:22" ht="15.75" thickBot="1">
      <c r="A89" s="58" t="s">
        <v>57</v>
      </c>
      <c r="B89" s="3">
        <v>10</v>
      </c>
      <c r="C89" s="73" t="s">
        <v>146</v>
      </c>
      <c r="D89" s="87" t="s">
        <v>137</v>
      </c>
      <c r="E89" s="74" t="s">
        <v>197</v>
      </c>
      <c r="F89" s="74" t="s">
        <v>210</v>
      </c>
      <c r="G89" s="45"/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1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15">
        <v>1</v>
      </c>
      <c r="U89" s="103"/>
      <c r="V89" s="60">
        <f t="shared" si="15"/>
        <v>0</v>
      </c>
    </row>
    <row r="90" spans="1:22" ht="15.75" thickBot="1">
      <c r="A90" s="105" t="s">
        <v>115</v>
      </c>
      <c r="B90" s="106"/>
      <c r="C90" s="106"/>
      <c r="D90" s="106"/>
      <c r="E90" s="106"/>
      <c r="F90" s="106"/>
      <c r="G90" s="106"/>
      <c r="H90" s="106">
        <f>SUMPRODUCT(H80:H89,$U$80:$U$89)</f>
        <v>0</v>
      </c>
      <c r="I90" s="106">
        <f aca="true" t="shared" si="16" ref="I90:S90">SUMPRODUCT(I80:I89,$U$80:$U$89)</f>
        <v>0</v>
      </c>
      <c r="J90" s="106">
        <f t="shared" si="16"/>
        <v>0</v>
      </c>
      <c r="K90" s="106">
        <f t="shared" si="16"/>
        <v>0</v>
      </c>
      <c r="L90" s="106">
        <f t="shared" si="16"/>
        <v>0</v>
      </c>
      <c r="M90" s="106">
        <f t="shared" si="16"/>
        <v>0</v>
      </c>
      <c r="N90" s="106">
        <f t="shared" si="16"/>
        <v>0</v>
      </c>
      <c r="O90" s="106">
        <f t="shared" si="16"/>
        <v>0</v>
      </c>
      <c r="P90" s="106">
        <f t="shared" si="16"/>
        <v>0</v>
      </c>
      <c r="Q90" s="106">
        <f t="shared" si="16"/>
        <v>0</v>
      </c>
      <c r="R90" s="106">
        <f t="shared" si="16"/>
        <v>0</v>
      </c>
      <c r="S90" s="106">
        <f t="shared" si="16"/>
        <v>0</v>
      </c>
      <c r="T90" s="106"/>
      <c r="U90" s="107"/>
      <c r="V90" s="64">
        <f>SUBTOTAL(9,V80:V89)</f>
        <v>0</v>
      </c>
    </row>
    <row r="91" spans="1:22" ht="19.5" thickBot="1">
      <c r="A91" s="53" t="s">
        <v>70</v>
      </c>
      <c r="B91" s="55"/>
      <c r="C91" s="55" t="s">
        <v>61</v>
      </c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63"/>
    </row>
    <row r="92" spans="1:22" ht="15.75" thickBot="1">
      <c r="A92" s="65" t="s">
        <v>60</v>
      </c>
      <c r="B92" s="3">
        <v>1</v>
      </c>
      <c r="C92" s="7" t="s">
        <v>309</v>
      </c>
      <c r="D92" s="17"/>
      <c r="E92" s="75" t="s">
        <v>24</v>
      </c>
      <c r="F92" s="9">
        <v>1</v>
      </c>
      <c r="G92" s="44" t="s">
        <v>50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3</v>
      </c>
      <c r="P92" s="8">
        <v>0</v>
      </c>
      <c r="Q92" s="8">
        <v>0</v>
      </c>
      <c r="R92" s="8">
        <v>0</v>
      </c>
      <c r="S92" s="8">
        <v>0</v>
      </c>
      <c r="T92" s="9">
        <f>SUM(H92:S92)</f>
        <v>3</v>
      </c>
      <c r="U92" s="10"/>
      <c r="V92" s="60">
        <f>T92*U92</f>
        <v>0</v>
      </c>
    </row>
    <row r="93" spans="1:22" ht="15.75" thickBot="1">
      <c r="A93" s="65" t="s">
        <v>60</v>
      </c>
      <c r="B93" s="3">
        <v>2</v>
      </c>
      <c r="C93" s="4" t="s">
        <v>310</v>
      </c>
      <c r="D93" s="88"/>
      <c r="E93" s="74" t="s">
        <v>26</v>
      </c>
      <c r="F93" s="74">
        <v>1</v>
      </c>
      <c r="G93" s="44" t="s">
        <v>50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2</v>
      </c>
      <c r="Q93" s="5">
        <v>0</v>
      </c>
      <c r="R93" s="5">
        <v>0</v>
      </c>
      <c r="S93" s="5">
        <v>0</v>
      </c>
      <c r="T93" s="15">
        <v>2</v>
      </c>
      <c r="U93" s="103"/>
      <c r="V93" s="60">
        <f aca="true" t="shared" si="17" ref="V93:V97">T93*U93</f>
        <v>0</v>
      </c>
    </row>
    <row r="94" spans="1:22" ht="15.75" thickBot="1">
      <c r="A94" s="65" t="s">
        <v>60</v>
      </c>
      <c r="B94" s="3">
        <v>3</v>
      </c>
      <c r="C94" s="4" t="s">
        <v>311</v>
      </c>
      <c r="D94" s="89"/>
      <c r="E94" s="74" t="s">
        <v>45</v>
      </c>
      <c r="F94" s="74">
        <v>1</v>
      </c>
      <c r="G94" s="44" t="s">
        <v>50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6</v>
      </c>
      <c r="Q94" s="5">
        <v>0</v>
      </c>
      <c r="R94" s="5">
        <v>0</v>
      </c>
      <c r="S94" s="5">
        <v>0</v>
      </c>
      <c r="T94" s="15">
        <v>6</v>
      </c>
      <c r="U94" s="103"/>
      <c r="V94" s="60">
        <f t="shared" si="17"/>
        <v>0</v>
      </c>
    </row>
    <row r="95" spans="1:22" ht="15.75" thickBot="1">
      <c r="A95" s="65" t="s">
        <v>60</v>
      </c>
      <c r="B95" s="3">
        <v>4</v>
      </c>
      <c r="C95" s="4" t="s">
        <v>312</v>
      </c>
      <c r="D95" s="89"/>
      <c r="E95" s="74" t="s">
        <v>45</v>
      </c>
      <c r="F95" s="74">
        <v>1</v>
      </c>
      <c r="G95" s="44" t="s">
        <v>50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1</v>
      </c>
      <c r="Q95" s="5">
        <v>0</v>
      </c>
      <c r="R95" s="5">
        <v>0</v>
      </c>
      <c r="S95" s="5">
        <v>0</v>
      </c>
      <c r="T95" s="15">
        <v>1</v>
      </c>
      <c r="U95" s="103"/>
      <c r="V95" s="60">
        <f t="shared" si="17"/>
        <v>0</v>
      </c>
    </row>
    <row r="96" spans="1:22" ht="15.75" thickBot="1">
      <c r="A96" s="65" t="s">
        <v>60</v>
      </c>
      <c r="B96" s="3">
        <v>5</v>
      </c>
      <c r="C96" s="4" t="s">
        <v>313</v>
      </c>
      <c r="D96" s="89"/>
      <c r="E96" s="74" t="s">
        <v>45</v>
      </c>
      <c r="F96" s="74">
        <v>1</v>
      </c>
      <c r="G96" s="44" t="s">
        <v>50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2</v>
      </c>
      <c r="Q96" s="5">
        <v>0</v>
      </c>
      <c r="R96" s="5">
        <v>0</v>
      </c>
      <c r="S96" s="5">
        <v>0</v>
      </c>
      <c r="T96" s="15">
        <v>2</v>
      </c>
      <c r="U96" s="103"/>
      <c r="V96" s="60">
        <f t="shared" si="17"/>
        <v>0</v>
      </c>
    </row>
    <row r="97" spans="1:22" ht="15.75" thickBot="1">
      <c r="A97" s="65" t="s">
        <v>60</v>
      </c>
      <c r="B97" s="3">
        <v>6</v>
      </c>
      <c r="C97" s="4" t="s">
        <v>314</v>
      </c>
      <c r="D97" s="89"/>
      <c r="E97" s="74" t="s">
        <v>45</v>
      </c>
      <c r="F97" s="74">
        <v>1</v>
      </c>
      <c r="G97" s="44" t="s">
        <v>50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2</v>
      </c>
      <c r="Q97" s="5">
        <v>0</v>
      </c>
      <c r="R97" s="5">
        <v>0</v>
      </c>
      <c r="S97" s="5">
        <v>0</v>
      </c>
      <c r="T97" s="15">
        <v>2</v>
      </c>
      <c r="U97" s="103"/>
      <c r="V97" s="60">
        <f t="shared" si="17"/>
        <v>0</v>
      </c>
    </row>
    <row r="98" spans="1:22" ht="15.75" thickBot="1">
      <c r="A98" s="105" t="s">
        <v>116</v>
      </c>
      <c r="B98" s="106"/>
      <c r="C98" s="106"/>
      <c r="D98" s="106"/>
      <c r="E98" s="106"/>
      <c r="F98" s="106"/>
      <c r="G98" s="106"/>
      <c r="H98" s="106">
        <f>SUMPRODUCT(H92:H97,$U$92:$U$97)</f>
        <v>0</v>
      </c>
      <c r="I98" s="106">
        <f aca="true" t="shared" si="18" ref="I98:S98">SUMPRODUCT(I92:I97,$U$92:$U$97)</f>
        <v>0</v>
      </c>
      <c r="J98" s="106">
        <f t="shared" si="18"/>
        <v>0</v>
      </c>
      <c r="K98" s="106">
        <f t="shared" si="18"/>
        <v>0</v>
      </c>
      <c r="L98" s="106">
        <f t="shared" si="18"/>
        <v>0</v>
      </c>
      <c r="M98" s="106">
        <f t="shared" si="18"/>
        <v>0</v>
      </c>
      <c r="N98" s="106">
        <f t="shared" si="18"/>
        <v>0</v>
      </c>
      <c r="O98" s="106">
        <f t="shared" si="18"/>
        <v>0</v>
      </c>
      <c r="P98" s="106">
        <f t="shared" si="18"/>
        <v>0</v>
      </c>
      <c r="Q98" s="106">
        <f t="shared" si="18"/>
        <v>0</v>
      </c>
      <c r="R98" s="106">
        <f t="shared" si="18"/>
        <v>0</v>
      </c>
      <c r="S98" s="106">
        <f t="shared" si="18"/>
        <v>0</v>
      </c>
      <c r="T98" s="106"/>
      <c r="U98" s="107"/>
      <c r="V98" s="64">
        <f>SUBTOTAL(9,V92:V97)</f>
        <v>0</v>
      </c>
    </row>
    <row r="99" spans="1:22" ht="19.5" thickBot="1">
      <c r="A99" s="53" t="s">
        <v>73</v>
      </c>
      <c r="B99" s="55"/>
      <c r="C99" s="55" t="s">
        <v>283</v>
      </c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63"/>
    </row>
    <row r="100" spans="1:22" ht="15.75" thickBot="1">
      <c r="A100" s="66" t="s">
        <v>62</v>
      </c>
      <c r="B100" s="3">
        <v>1</v>
      </c>
      <c r="C100" s="88" t="s">
        <v>147</v>
      </c>
      <c r="D100" s="88" t="s">
        <v>378</v>
      </c>
      <c r="E100" s="74" t="s">
        <v>163</v>
      </c>
      <c r="F100" s="74">
        <v>15</v>
      </c>
      <c r="G100" s="45"/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8</v>
      </c>
      <c r="Q100" s="5">
        <v>0</v>
      </c>
      <c r="R100" s="5">
        <v>0</v>
      </c>
      <c r="S100" s="5">
        <v>0</v>
      </c>
      <c r="T100" s="15">
        <v>8</v>
      </c>
      <c r="U100" s="103"/>
      <c r="V100" s="60">
        <f>T100*U100</f>
        <v>0</v>
      </c>
    </row>
    <row r="101" spans="1:22" ht="15.75" thickBot="1">
      <c r="A101" s="66" t="s">
        <v>62</v>
      </c>
      <c r="B101" s="3">
        <v>2</v>
      </c>
      <c r="C101" s="89" t="s">
        <v>148</v>
      </c>
      <c r="D101" s="89" t="s">
        <v>379</v>
      </c>
      <c r="E101" s="74" t="s">
        <v>163</v>
      </c>
      <c r="F101" s="74">
        <v>10</v>
      </c>
      <c r="G101" s="45"/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1</v>
      </c>
      <c r="Q101" s="5">
        <v>0</v>
      </c>
      <c r="R101" s="5">
        <v>0</v>
      </c>
      <c r="S101" s="5">
        <v>0</v>
      </c>
      <c r="T101" s="15">
        <v>1</v>
      </c>
      <c r="U101" s="103"/>
      <c r="V101" s="60">
        <f>T101*U101</f>
        <v>0</v>
      </c>
    </row>
    <row r="102" spans="1:22" ht="15.75" thickBot="1">
      <c r="A102" s="66" t="s">
        <v>62</v>
      </c>
      <c r="B102" s="3">
        <v>3</v>
      </c>
      <c r="C102" s="89" t="s">
        <v>149</v>
      </c>
      <c r="D102" s="89" t="s">
        <v>380</v>
      </c>
      <c r="E102" s="74" t="s">
        <v>163</v>
      </c>
      <c r="F102" s="74">
        <v>110</v>
      </c>
      <c r="G102" s="45"/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4</v>
      </c>
      <c r="Q102" s="5">
        <v>0</v>
      </c>
      <c r="R102" s="5">
        <v>0</v>
      </c>
      <c r="S102" s="5">
        <v>0</v>
      </c>
      <c r="T102" s="15">
        <v>4</v>
      </c>
      <c r="U102" s="103"/>
      <c r="V102" s="60">
        <f>T102*U102</f>
        <v>0</v>
      </c>
    </row>
    <row r="103" spans="1:22" ht="15.75" thickBot="1">
      <c r="A103" s="66" t="s">
        <v>62</v>
      </c>
      <c r="B103" s="3">
        <v>4</v>
      </c>
      <c r="C103" s="89" t="s">
        <v>150</v>
      </c>
      <c r="D103" s="89" t="s">
        <v>381</v>
      </c>
      <c r="E103" s="74" t="s">
        <v>163</v>
      </c>
      <c r="F103" s="74">
        <v>125</v>
      </c>
      <c r="G103" s="45"/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4</v>
      </c>
      <c r="Q103" s="5">
        <v>0</v>
      </c>
      <c r="R103" s="5">
        <v>0</v>
      </c>
      <c r="S103" s="5">
        <v>0</v>
      </c>
      <c r="T103" s="15">
        <v>4</v>
      </c>
      <c r="U103" s="103"/>
      <c r="V103" s="60">
        <f>T103*U103</f>
        <v>0</v>
      </c>
    </row>
    <row r="104" spans="1:22" ht="15.75" thickBot="1">
      <c r="A104" s="105" t="s">
        <v>117</v>
      </c>
      <c r="B104" s="106"/>
      <c r="C104" s="106"/>
      <c r="D104" s="106"/>
      <c r="E104" s="106"/>
      <c r="F104" s="106"/>
      <c r="G104" s="106"/>
      <c r="H104" s="106">
        <f>SUMPRODUCT(H100:H103,$U$100:$U$103)</f>
        <v>0</v>
      </c>
      <c r="I104" s="106">
        <f aca="true" t="shared" si="19" ref="I104:S104">SUMPRODUCT(I100:I103,$U$100:$U$103)</f>
        <v>0</v>
      </c>
      <c r="J104" s="106">
        <f t="shared" si="19"/>
        <v>0</v>
      </c>
      <c r="K104" s="106">
        <f t="shared" si="19"/>
        <v>0</v>
      </c>
      <c r="L104" s="106">
        <f t="shared" si="19"/>
        <v>0</v>
      </c>
      <c r="M104" s="106">
        <f t="shared" si="19"/>
        <v>0</v>
      </c>
      <c r="N104" s="106">
        <f t="shared" si="19"/>
        <v>0</v>
      </c>
      <c r="O104" s="106">
        <f t="shared" si="19"/>
        <v>0</v>
      </c>
      <c r="P104" s="106">
        <f t="shared" si="19"/>
        <v>0</v>
      </c>
      <c r="Q104" s="106">
        <f t="shared" si="19"/>
        <v>0</v>
      </c>
      <c r="R104" s="106">
        <f t="shared" si="19"/>
        <v>0</v>
      </c>
      <c r="S104" s="106">
        <f t="shared" si="19"/>
        <v>0</v>
      </c>
      <c r="T104" s="106"/>
      <c r="U104" s="107"/>
      <c r="V104" s="64">
        <f>SUBTOTAL(9,V100:V103)</f>
        <v>0</v>
      </c>
    </row>
    <row r="105" spans="1:22" ht="19.5" thickBot="1">
      <c r="A105" s="53" t="s">
        <v>75</v>
      </c>
      <c r="B105" s="55"/>
      <c r="C105" s="55" t="s">
        <v>284</v>
      </c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63"/>
    </row>
    <row r="106" spans="1:22" ht="15.75" thickBot="1">
      <c r="A106" s="66" t="s">
        <v>63</v>
      </c>
      <c r="B106" s="3">
        <v>1</v>
      </c>
      <c r="C106" s="4" t="s">
        <v>315</v>
      </c>
      <c r="D106" s="90"/>
      <c r="E106" s="74" t="s">
        <v>24</v>
      </c>
      <c r="F106" s="74">
        <v>1</v>
      </c>
      <c r="G106" s="44" t="s">
        <v>50</v>
      </c>
      <c r="H106" s="5">
        <v>25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15">
        <v>25</v>
      </c>
      <c r="U106" s="103"/>
      <c r="V106" s="60">
        <f>T106*U106</f>
        <v>0</v>
      </c>
    </row>
    <row r="107" spans="1:22" ht="15.75" thickBot="1">
      <c r="A107" s="66" t="s">
        <v>63</v>
      </c>
      <c r="B107" s="3">
        <v>2</v>
      </c>
      <c r="C107" s="4" t="s">
        <v>316</v>
      </c>
      <c r="D107" s="91"/>
      <c r="E107" s="74" t="s">
        <v>24</v>
      </c>
      <c r="F107" s="74">
        <v>1</v>
      </c>
      <c r="G107" s="44" t="s">
        <v>50</v>
      </c>
      <c r="H107" s="5">
        <v>30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15">
        <v>30</v>
      </c>
      <c r="U107" s="103"/>
      <c r="V107" s="60">
        <f>T107*U107</f>
        <v>0</v>
      </c>
    </row>
    <row r="108" spans="1:22" ht="15.75" thickBot="1">
      <c r="A108" s="66" t="s">
        <v>63</v>
      </c>
      <c r="B108" s="3">
        <v>3</v>
      </c>
      <c r="C108" s="4" t="s">
        <v>317</v>
      </c>
      <c r="D108" s="91"/>
      <c r="E108" s="74" t="s">
        <v>24</v>
      </c>
      <c r="F108" s="74">
        <v>1</v>
      </c>
      <c r="G108" s="44" t="s">
        <v>50</v>
      </c>
      <c r="H108" s="5">
        <v>30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15">
        <v>30</v>
      </c>
      <c r="U108" s="103"/>
      <c r="V108" s="60">
        <f>T108*U108</f>
        <v>0</v>
      </c>
    </row>
    <row r="109" spans="1:22" ht="15.75" thickBot="1">
      <c r="A109" s="105" t="s">
        <v>118</v>
      </c>
      <c r="B109" s="106"/>
      <c r="C109" s="106"/>
      <c r="D109" s="106"/>
      <c r="E109" s="106"/>
      <c r="F109" s="106"/>
      <c r="G109" s="106"/>
      <c r="H109" s="106">
        <f>SUMPRODUCT(H106:H108,$U$106:$U$108)</f>
        <v>0</v>
      </c>
      <c r="I109" s="106">
        <f aca="true" t="shared" si="20" ref="I109:S109">SUMPRODUCT(I106:I108,$U$106:$U$108)</f>
        <v>0</v>
      </c>
      <c r="J109" s="106">
        <f t="shared" si="20"/>
        <v>0</v>
      </c>
      <c r="K109" s="106">
        <f t="shared" si="20"/>
        <v>0</v>
      </c>
      <c r="L109" s="106">
        <f t="shared" si="20"/>
        <v>0</v>
      </c>
      <c r="M109" s="106">
        <f t="shared" si="20"/>
        <v>0</v>
      </c>
      <c r="N109" s="106">
        <f t="shared" si="20"/>
        <v>0</v>
      </c>
      <c r="O109" s="106">
        <f t="shared" si="20"/>
        <v>0</v>
      </c>
      <c r="P109" s="106">
        <f t="shared" si="20"/>
        <v>0</v>
      </c>
      <c r="Q109" s="106">
        <f t="shared" si="20"/>
        <v>0</v>
      </c>
      <c r="R109" s="106">
        <f t="shared" si="20"/>
        <v>0</v>
      </c>
      <c r="S109" s="106">
        <f t="shared" si="20"/>
        <v>0</v>
      </c>
      <c r="T109" s="106"/>
      <c r="U109" s="107"/>
      <c r="V109" s="64">
        <f>SUBTOTAL(9,V106:V108)</f>
        <v>0</v>
      </c>
    </row>
    <row r="110" spans="1:22" ht="19.5" thickBot="1">
      <c r="A110" s="53" t="s">
        <v>77</v>
      </c>
      <c r="B110" s="55"/>
      <c r="C110" s="55" t="s">
        <v>252</v>
      </c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63"/>
    </row>
    <row r="111" spans="1:22" ht="15">
      <c r="A111" s="66" t="s">
        <v>70</v>
      </c>
      <c r="B111" s="97">
        <v>1</v>
      </c>
      <c r="C111" s="7" t="s">
        <v>71</v>
      </c>
      <c r="D111" s="92" t="s">
        <v>131</v>
      </c>
      <c r="E111" s="75" t="s">
        <v>24</v>
      </c>
      <c r="F111" s="9">
        <v>1</v>
      </c>
      <c r="G111" s="44"/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1</v>
      </c>
      <c r="S111" s="8">
        <v>0</v>
      </c>
      <c r="T111" s="9">
        <f>SUM(H111:S111)</f>
        <v>1</v>
      </c>
      <c r="U111" s="10"/>
      <c r="V111" s="60">
        <f>T111*U111</f>
        <v>0</v>
      </c>
    </row>
    <row r="112" spans="1:22" ht="36.75" customHeight="1" thickBot="1">
      <c r="A112" s="66" t="s">
        <v>70</v>
      </c>
      <c r="B112" s="97">
        <v>2</v>
      </c>
      <c r="C112" s="7" t="s">
        <v>72</v>
      </c>
      <c r="D112" s="92" t="s">
        <v>132</v>
      </c>
      <c r="E112" s="75" t="s">
        <v>24</v>
      </c>
      <c r="F112" s="9">
        <v>1</v>
      </c>
      <c r="G112" s="44"/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8">
        <v>0</v>
      </c>
      <c r="R112" s="8">
        <v>1</v>
      </c>
      <c r="S112" s="8">
        <v>0</v>
      </c>
      <c r="T112" s="9">
        <f>SUM(H112:S112)</f>
        <v>1</v>
      </c>
      <c r="U112" s="10"/>
      <c r="V112" s="60">
        <f>T112*U112</f>
        <v>0</v>
      </c>
    </row>
    <row r="113" spans="1:22" ht="15.75" thickBot="1">
      <c r="A113" s="105" t="s">
        <v>119</v>
      </c>
      <c r="B113" s="106"/>
      <c r="C113" s="106"/>
      <c r="D113" s="106"/>
      <c r="E113" s="106"/>
      <c r="F113" s="106"/>
      <c r="G113" s="106"/>
      <c r="H113" s="106">
        <f aca="true" t="shared" si="21" ref="H113:S113">SUMPRODUCT(H111:H112,$U$111:$U$112)</f>
        <v>0</v>
      </c>
      <c r="I113" s="106">
        <f t="shared" si="21"/>
        <v>0</v>
      </c>
      <c r="J113" s="106">
        <f t="shared" si="21"/>
        <v>0</v>
      </c>
      <c r="K113" s="106">
        <f t="shared" si="21"/>
        <v>0</v>
      </c>
      <c r="L113" s="106">
        <f t="shared" si="21"/>
        <v>0</v>
      </c>
      <c r="M113" s="106">
        <f t="shared" si="21"/>
        <v>0</v>
      </c>
      <c r="N113" s="106">
        <f t="shared" si="21"/>
        <v>0</v>
      </c>
      <c r="O113" s="106">
        <f t="shared" si="21"/>
        <v>0</v>
      </c>
      <c r="P113" s="106">
        <f t="shared" si="21"/>
        <v>0</v>
      </c>
      <c r="Q113" s="106">
        <f t="shared" si="21"/>
        <v>0</v>
      </c>
      <c r="R113" s="106">
        <f t="shared" si="21"/>
        <v>0</v>
      </c>
      <c r="S113" s="106">
        <f t="shared" si="21"/>
        <v>0</v>
      </c>
      <c r="T113" s="106"/>
      <c r="U113" s="107"/>
      <c r="V113" s="64">
        <f>SUBTOTAL(9,V111:V112)</f>
        <v>0</v>
      </c>
    </row>
    <row r="114" spans="1:22" ht="19.5" thickBot="1">
      <c r="A114" s="53" t="s">
        <v>83</v>
      </c>
      <c r="B114" s="54"/>
      <c r="C114" s="55" t="s">
        <v>21</v>
      </c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7"/>
    </row>
    <row r="115" spans="1:22" ht="15">
      <c r="A115" s="58" t="s">
        <v>20</v>
      </c>
      <c r="B115" s="19">
        <v>1</v>
      </c>
      <c r="C115" s="79" t="s">
        <v>135</v>
      </c>
      <c r="D115" s="79" t="s">
        <v>127</v>
      </c>
      <c r="E115" s="78" t="s">
        <v>26</v>
      </c>
      <c r="F115" s="78">
        <v>1</v>
      </c>
      <c r="G115" s="43"/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21">
        <v>0</v>
      </c>
      <c r="P115" s="21">
        <v>1</v>
      </c>
      <c r="Q115" s="21">
        <v>0</v>
      </c>
      <c r="R115" s="21">
        <v>0</v>
      </c>
      <c r="S115" s="21">
        <v>0</v>
      </c>
      <c r="T115" s="37">
        <v>1</v>
      </c>
      <c r="U115" s="104"/>
      <c r="V115" s="59">
        <f>T115*U115</f>
        <v>0</v>
      </c>
    </row>
    <row r="116" spans="1:22" ht="30">
      <c r="A116" s="58" t="s">
        <v>20</v>
      </c>
      <c r="B116" s="3">
        <v>2</v>
      </c>
      <c r="C116" s="7" t="s">
        <v>22</v>
      </c>
      <c r="D116" s="93" t="s">
        <v>23</v>
      </c>
      <c r="E116" s="75" t="s">
        <v>24</v>
      </c>
      <c r="F116" s="9">
        <v>250</v>
      </c>
      <c r="G116" s="44"/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8">
        <v>0</v>
      </c>
      <c r="Q116" s="8">
        <v>0</v>
      </c>
      <c r="R116" s="8">
        <v>4</v>
      </c>
      <c r="S116" s="8">
        <v>0</v>
      </c>
      <c r="T116" s="9">
        <f aca="true" t="shared" si="22" ref="T116:T125">SUM(H116:S116)</f>
        <v>4</v>
      </c>
      <c r="U116" s="10"/>
      <c r="V116" s="60">
        <f aca="true" t="shared" si="23" ref="V116:V125">T116*U116</f>
        <v>0</v>
      </c>
    </row>
    <row r="117" spans="1:22" ht="15">
      <c r="A117" s="58" t="s">
        <v>20</v>
      </c>
      <c r="B117" s="3">
        <v>3</v>
      </c>
      <c r="C117" s="7" t="s">
        <v>25</v>
      </c>
      <c r="D117" s="82" t="s">
        <v>128</v>
      </c>
      <c r="E117" s="75" t="s">
        <v>24</v>
      </c>
      <c r="F117" s="9">
        <v>100</v>
      </c>
      <c r="G117" s="44"/>
      <c r="H117" s="8">
        <v>2</v>
      </c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9">
        <f t="shared" si="22"/>
        <v>2</v>
      </c>
      <c r="U117" s="10"/>
      <c r="V117" s="60">
        <f t="shared" si="23"/>
        <v>0</v>
      </c>
    </row>
    <row r="118" spans="1:22" ht="15">
      <c r="A118" s="58" t="s">
        <v>20</v>
      </c>
      <c r="B118" s="3">
        <v>4</v>
      </c>
      <c r="C118" s="7" t="s">
        <v>27</v>
      </c>
      <c r="D118" s="77"/>
      <c r="E118" s="75" t="s">
        <v>24</v>
      </c>
      <c r="F118" s="9">
        <v>100</v>
      </c>
      <c r="G118" s="44"/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  <c r="O118" s="8">
        <v>0</v>
      </c>
      <c r="P118" s="8">
        <v>0</v>
      </c>
      <c r="Q118" s="8">
        <v>0</v>
      </c>
      <c r="R118" s="8">
        <v>1</v>
      </c>
      <c r="S118" s="8">
        <v>10</v>
      </c>
      <c r="T118" s="9">
        <f t="shared" si="22"/>
        <v>11</v>
      </c>
      <c r="U118" s="10"/>
      <c r="V118" s="60">
        <f t="shared" si="23"/>
        <v>0</v>
      </c>
    </row>
    <row r="119" spans="1:22" ht="15">
      <c r="A119" s="58" t="s">
        <v>20</v>
      </c>
      <c r="B119" s="3">
        <v>5</v>
      </c>
      <c r="C119" s="7" t="s">
        <v>28</v>
      </c>
      <c r="D119" s="77"/>
      <c r="E119" s="75" t="s">
        <v>24</v>
      </c>
      <c r="F119" s="9">
        <v>100</v>
      </c>
      <c r="G119" s="44"/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  <c r="Q119" s="8">
        <v>0</v>
      </c>
      <c r="R119" s="8">
        <v>0</v>
      </c>
      <c r="S119" s="8">
        <v>10</v>
      </c>
      <c r="T119" s="9">
        <f t="shared" si="22"/>
        <v>10</v>
      </c>
      <c r="U119" s="10"/>
      <c r="V119" s="60">
        <f t="shared" si="23"/>
        <v>0</v>
      </c>
    </row>
    <row r="120" spans="1:22" ht="15">
      <c r="A120" s="58" t="s">
        <v>20</v>
      </c>
      <c r="B120" s="3">
        <v>6</v>
      </c>
      <c r="C120" s="7" t="s">
        <v>343</v>
      </c>
      <c r="D120" s="77"/>
      <c r="E120" s="75" t="s">
        <v>24</v>
      </c>
      <c r="F120" s="9">
        <v>100</v>
      </c>
      <c r="G120" s="44" t="s">
        <v>50</v>
      </c>
      <c r="H120" s="8">
        <v>2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8">
        <v>0</v>
      </c>
      <c r="P120" s="8">
        <v>0</v>
      </c>
      <c r="Q120" s="8">
        <v>0</v>
      </c>
      <c r="R120" s="8">
        <v>0</v>
      </c>
      <c r="S120" s="8">
        <v>0</v>
      </c>
      <c r="T120" s="9">
        <f t="shared" si="22"/>
        <v>2</v>
      </c>
      <c r="U120" s="10"/>
      <c r="V120" s="60">
        <f t="shared" si="23"/>
        <v>0</v>
      </c>
    </row>
    <row r="121" spans="1:22" ht="30">
      <c r="A121" s="58"/>
      <c r="B121" s="3">
        <v>7</v>
      </c>
      <c r="C121" s="82" t="s">
        <v>364</v>
      </c>
      <c r="D121" s="77"/>
      <c r="E121" s="75" t="s">
        <v>24</v>
      </c>
      <c r="F121" s="9">
        <v>1</v>
      </c>
      <c r="G121" s="44" t="s">
        <v>50</v>
      </c>
      <c r="H121" s="8">
        <v>1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8">
        <v>0</v>
      </c>
      <c r="P121" s="8">
        <v>0</v>
      </c>
      <c r="Q121" s="8">
        <v>0</v>
      </c>
      <c r="R121" s="8">
        <v>0</v>
      </c>
      <c r="S121" s="8">
        <v>0</v>
      </c>
      <c r="T121" s="9">
        <f t="shared" si="22"/>
        <v>1</v>
      </c>
      <c r="U121" s="10"/>
      <c r="V121" s="60">
        <f>T121*U121</f>
        <v>0</v>
      </c>
    </row>
    <row r="122" spans="1:22" ht="15">
      <c r="A122" s="58" t="s">
        <v>20</v>
      </c>
      <c r="B122" s="3">
        <v>8</v>
      </c>
      <c r="C122" s="7" t="s">
        <v>29</v>
      </c>
      <c r="D122" s="77" t="s">
        <v>130</v>
      </c>
      <c r="E122" s="12" t="s">
        <v>24</v>
      </c>
      <c r="F122" s="12">
        <v>10</v>
      </c>
      <c r="G122" s="11"/>
      <c r="H122" s="8">
        <v>1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8">
        <v>0</v>
      </c>
      <c r="P122" s="8">
        <v>0</v>
      </c>
      <c r="Q122" s="8">
        <v>0</v>
      </c>
      <c r="R122" s="8">
        <v>0</v>
      </c>
      <c r="S122" s="8">
        <v>0</v>
      </c>
      <c r="T122" s="9">
        <f t="shared" si="22"/>
        <v>1</v>
      </c>
      <c r="U122" s="10"/>
      <c r="V122" s="60">
        <f t="shared" si="23"/>
        <v>0</v>
      </c>
    </row>
    <row r="123" spans="1:22" ht="30">
      <c r="A123" s="58" t="s">
        <v>20</v>
      </c>
      <c r="B123" s="3">
        <v>9</v>
      </c>
      <c r="C123" s="4" t="s">
        <v>151</v>
      </c>
      <c r="D123" s="73" t="s">
        <v>382</v>
      </c>
      <c r="E123" s="74" t="s">
        <v>24</v>
      </c>
      <c r="F123" s="74">
        <v>625</v>
      </c>
      <c r="G123" s="45"/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1</v>
      </c>
      <c r="P123" s="5">
        <v>0</v>
      </c>
      <c r="Q123" s="5">
        <v>0</v>
      </c>
      <c r="R123" s="5">
        <v>0</v>
      </c>
      <c r="S123" s="5">
        <v>0</v>
      </c>
      <c r="T123" s="9">
        <f t="shared" si="22"/>
        <v>1</v>
      </c>
      <c r="U123" s="103"/>
      <c r="V123" s="60">
        <f t="shared" si="23"/>
        <v>0</v>
      </c>
    </row>
    <row r="124" spans="1:22" ht="15">
      <c r="A124" s="58" t="s">
        <v>20</v>
      </c>
      <c r="B124" s="3">
        <v>10</v>
      </c>
      <c r="C124" s="4" t="s">
        <v>30</v>
      </c>
      <c r="D124" s="84" t="s">
        <v>129</v>
      </c>
      <c r="E124" s="75" t="s">
        <v>24</v>
      </c>
      <c r="F124" s="74">
        <v>50</v>
      </c>
      <c r="G124" s="45"/>
      <c r="H124" s="8">
        <v>2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  <c r="O124" s="8">
        <v>0</v>
      </c>
      <c r="P124" s="8">
        <v>0</v>
      </c>
      <c r="Q124" s="8">
        <v>0</v>
      </c>
      <c r="R124" s="8">
        <v>0</v>
      </c>
      <c r="S124" s="8">
        <v>0</v>
      </c>
      <c r="T124" s="9">
        <f t="shared" si="22"/>
        <v>2</v>
      </c>
      <c r="U124" s="10"/>
      <c r="V124" s="60">
        <f t="shared" si="23"/>
        <v>0</v>
      </c>
    </row>
    <row r="125" spans="1:22" ht="30.75" thickBot="1">
      <c r="A125" s="58" t="s">
        <v>20</v>
      </c>
      <c r="B125" s="3">
        <v>11</v>
      </c>
      <c r="C125" s="38" t="s">
        <v>31</v>
      </c>
      <c r="D125" s="96" t="s">
        <v>288</v>
      </c>
      <c r="E125" s="83" t="s">
        <v>24</v>
      </c>
      <c r="F125" s="40">
        <v>5</v>
      </c>
      <c r="G125" s="46"/>
      <c r="H125" s="39">
        <v>0</v>
      </c>
      <c r="I125" s="39">
        <v>0</v>
      </c>
      <c r="J125" s="39">
        <v>0</v>
      </c>
      <c r="K125" s="39">
        <v>0</v>
      </c>
      <c r="L125" s="39">
        <v>0</v>
      </c>
      <c r="M125" s="39">
        <v>0</v>
      </c>
      <c r="N125" s="39">
        <v>0</v>
      </c>
      <c r="O125" s="39">
        <v>10</v>
      </c>
      <c r="P125" s="39">
        <v>0</v>
      </c>
      <c r="Q125" s="39">
        <v>0</v>
      </c>
      <c r="R125" s="39">
        <v>0</v>
      </c>
      <c r="S125" s="39">
        <v>10</v>
      </c>
      <c r="T125" s="40">
        <f t="shared" si="22"/>
        <v>20</v>
      </c>
      <c r="U125" s="41"/>
      <c r="V125" s="61">
        <f t="shared" si="23"/>
        <v>0</v>
      </c>
    </row>
    <row r="126" spans="1:22" ht="15.75" thickBot="1">
      <c r="A126" s="105" t="s">
        <v>120</v>
      </c>
      <c r="B126" s="106"/>
      <c r="C126" s="106"/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  <c r="T126" s="106"/>
      <c r="U126" s="107"/>
      <c r="V126" s="42">
        <f>SUBTOTAL(9,V115:V125)</f>
        <v>0</v>
      </c>
    </row>
    <row r="127" spans="1:22" ht="19.5" thickBot="1">
      <c r="A127" s="53" t="s">
        <v>85</v>
      </c>
      <c r="B127" s="55"/>
      <c r="C127" s="55" t="s">
        <v>76</v>
      </c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63"/>
    </row>
    <row r="128" spans="1:22" ht="45">
      <c r="A128" s="67" t="s">
        <v>73</v>
      </c>
      <c r="B128" s="3">
        <v>1</v>
      </c>
      <c r="C128" s="4" t="s">
        <v>211</v>
      </c>
      <c r="D128" s="73" t="s">
        <v>344</v>
      </c>
      <c r="E128" s="74" t="s">
        <v>24</v>
      </c>
      <c r="F128" s="74">
        <v>25</v>
      </c>
      <c r="G128" s="45"/>
      <c r="H128" s="5">
        <v>0</v>
      </c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2</v>
      </c>
      <c r="P128" s="5">
        <v>0</v>
      </c>
      <c r="Q128" s="5">
        <v>0</v>
      </c>
      <c r="R128" s="5">
        <v>0</v>
      </c>
      <c r="S128" s="5">
        <v>0</v>
      </c>
      <c r="T128" s="15">
        <v>2</v>
      </c>
      <c r="U128" s="103"/>
      <c r="V128" s="60">
        <f>T128*U128</f>
        <v>0</v>
      </c>
    </row>
    <row r="129" spans="1:22" ht="30">
      <c r="A129" s="67" t="s">
        <v>73</v>
      </c>
      <c r="B129" s="15">
        <v>2</v>
      </c>
      <c r="C129" s="4" t="s">
        <v>212</v>
      </c>
      <c r="D129" s="73" t="s">
        <v>186</v>
      </c>
      <c r="E129" s="74" t="s">
        <v>24</v>
      </c>
      <c r="F129" s="74">
        <v>1</v>
      </c>
      <c r="G129" s="45"/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10</v>
      </c>
      <c r="S129" s="5">
        <v>0</v>
      </c>
      <c r="T129" s="15">
        <v>10</v>
      </c>
      <c r="U129" s="103"/>
      <c r="V129" s="60">
        <f aca="true" t="shared" si="24" ref="V129:V137">T129*U129</f>
        <v>0</v>
      </c>
    </row>
    <row r="130" spans="1:22" ht="30">
      <c r="A130" s="67" t="s">
        <v>73</v>
      </c>
      <c r="B130" s="3">
        <v>3</v>
      </c>
      <c r="C130" s="4" t="s">
        <v>213</v>
      </c>
      <c r="D130" s="73" t="s">
        <v>187</v>
      </c>
      <c r="E130" s="74" t="s">
        <v>26</v>
      </c>
      <c r="F130" s="74">
        <v>10</v>
      </c>
      <c r="G130" s="45"/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2</v>
      </c>
      <c r="S130" s="5">
        <v>0</v>
      </c>
      <c r="T130" s="15">
        <v>2</v>
      </c>
      <c r="U130" s="103"/>
      <c r="V130" s="60">
        <f t="shared" si="24"/>
        <v>0</v>
      </c>
    </row>
    <row r="131" spans="1:22" ht="30">
      <c r="A131" s="67" t="s">
        <v>73</v>
      </c>
      <c r="B131" s="15">
        <v>4</v>
      </c>
      <c r="C131" s="4" t="s">
        <v>214</v>
      </c>
      <c r="D131" s="73" t="s">
        <v>188</v>
      </c>
      <c r="E131" s="74" t="s">
        <v>26</v>
      </c>
      <c r="F131" s="74">
        <v>12</v>
      </c>
      <c r="G131" s="45"/>
      <c r="H131" s="5">
        <v>0</v>
      </c>
      <c r="I131" s="5">
        <v>0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1</v>
      </c>
      <c r="S131" s="5">
        <v>0</v>
      </c>
      <c r="T131" s="15">
        <v>1</v>
      </c>
      <c r="U131" s="103"/>
      <c r="V131" s="60">
        <f t="shared" si="24"/>
        <v>0</v>
      </c>
    </row>
    <row r="132" spans="1:22" ht="30">
      <c r="A132" s="67" t="s">
        <v>73</v>
      </c>
      <c r="B132" s="3">
        <v>5</v>
      </c>
      <c r="C132" s="4" t="s">
        <v>215</v>
      </c>
      <c r="D132" s="73" t="s">
        <v>189</v>
      </c>
      <c r="E132" s="74" t="s">
        <v>26</v>
      </c>
      <c r="F132" s="74">
        <v>12</v>
      </c>
      <c r="G132" s="45"/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1</v>
      </c>
      <c r="S132" s="5">
        <v>0</v>
      </c>
      <c r="T132" s="15">
        <v>1</v>
      </c>
      <c r="U132" s="103"/>
      <c r="V132" s="60">
        <f t="shared" si="24"/>
        <v>0</v>
      </c>
    </row>
    <row r="133" spans="1:22" ht="30">
      <c r="A133" s="67" t="s">
        <v>73</v>
      </c>
      <c r="B133" s="15">
        <v>6</v>
      </c>
      <c r="C133" s="7" t="s">
        <v>74</v>
      </c>
      <c r="D133" s="71" t="s">
        <v>234</v>
      </c>
      <c r="E133" s="75" t="s">
        <v>24</v>
      </c>
      <c r="F133" s="9">
        <v>280</v>
      </c>
      <c r="G133" s="44"/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v>6</v>
      </c>
      <c r="P133" s="8">
        <v>0</v>
      </c>
      <c r="Q133" s="8">
        <v>0</v>
      </c>
      <c r="R133" s="8">
        <v>1</v>
      </c>
      <c r="S133" s="8">
        <v>2</v>
      </c>
      <c r="T133" s="9">
        <f>SUM(H133:S133)</f>
        <v>9</v>
      </c>
      <c r="U133" s="10"/>
      <c r="V133" s="60">
        <f t="shared" si="24"/>
        <v>0</v>
      </c>
    </row>
    <row r="134" spans="1:22" ht="15">
      <c r="A134" s="67" t="s">
        <v>73</v>
      </c>
      <c r="B134" s="3">
        <v>7</v>
      </c>
      <c r="C134" s="4" t="s">
        <v>216</v>
      </c>
      <c r="D134" s="73" t="s">
        <v>233</v>
      </c>
      <c r="E134" s="74" t="s">
        <v>24</v>
      </c>
      <c r="F134" s="74">
        <v>100</v>
      </c>
      <c r="G134" s="45"/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5</v>
      </c>
      <c r="P134" s="5">
        <v>0</v>
      </c>
      <c r="Q134" s="5">
        <v>0</v>
      </c>
      <c r="R134" s="5">
        <v>0</v>
      </c>
      <c r="S134" s="5">
        <v>0</v>
      </c>
      <c r="T134" s="15">
        <v>5</v>
      </c>
      <c r="U134" s="103"/>
      <c r="V134" s="60">
        <f t="shared" si="24"/>
        <v>0</v>
      </c>
    </row>
    <row r="135" spans="1:22" ht="30">
      <c r="A135" s="67" t="s">
        <v>73</v>
      </c>
      <c r="B135" s="15">
        <v>8</v>
      </c>
      <c r="C135" s="4" t="s">
        <v>217</v>
      </c>
      <c r="D135" s="73" t="s">
        <v>190</v>
      </c>
      <c r="E135" s="74" t="s">
        <v>26</v>
      </c>
      <c r="F135" s="74">
        <v>50</v>
      </c>
      <c r="G135" s="45"/>
      <c r="H135" s="5">
        <v>0</v>
      </c>
      <c r="I135" s="5">
        <v>0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4</v>
      </c>
      <c r="T135" s="15">
        <v>4</v>
      </c>
      <c r="U135" s="103"/>
      <c r="V135" s="60">
        <f t="shared" si="24"/>
        <v>0</v>
      </c>
    </row>
    <row r="136" spans="1:22" ht="45">
      <c r="A136" s="67" t="s">
        <v>73</v>
      </c>
      <c r="B136" s="3">
        <v>9</v>
      </c>
      <c r="C136" s="4" t="s">
        <v>218</v>
      </c>
      <c r="D136" s="73" t="s">
        <v>191</v>
      </c>
      <c r="E136" s="74" t="s">
        <v>24</v>
      </c>
      <c r="F136" s="74">
        <v>500</v>
      </c>
      <c r="G136" s="45"/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2</v>
      </c>
      <c r="P136" s="5">
        <v>0</v>
      </c>
      <c r="Q136" s="5">
        <v>0</v>
      </c>
      <c r="R136" s="5">
        <v>0</v>
      </c>
      <c r="S136" s="5">
        <v>0</v>
      </c>
      <c r="T136" s="15">
        <v>2</v>
      </c>
      <c r="U136" s="103"/>
      <c r="V136" s="60">
        <f t="shared" si="24"/>
        <v>0</v>
      </c>
    </row>
    <row r="137" spans="1:22" ht="30.75" thickBot="1">
      <c r="A137" s="67" t="s">
        <v>73</v>
      </c>
      <c r="B137" s="15">
        <v>10</v>
      </c>
      <c r="C137" s="4" t="s">
        <v>219</v>
      </c>
      <c r="D137" s="73" t="s">
        <v>192</v>
      </c>
      <c r="E137" s="74" t="s">
        <v>26</v>
      </c>
      <c r="F137" s="74">
        <v>100</v>
      </c>
      <c r="G137" s="45"/>
      <c r="H137" s="5">
        <v>0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3</v>
      </c>
      <c r="T137" s="15">
        <v>3</v>
      </c>
      <c r="U137" s="103"/>
      <c r="V137" s="60">
        <f t="shared" si="24"/>
        <v>0</v>
      </c>
    </row>
    <row r="138" spans="1:22" ht="15.75" thickBot="1">
      <c r="A138" s="105" t="s">
        <v>121</v>
      </c>
      <c r="B138" s="106"/>
      <c r="C138" s="106"/>
      <c r="D138" s="106"/>
      <c r="E138" s="106"/>
      <c r="F138" s="106"/>
      <c r="G138" s="106"/>
      <c r="H138" s="106">
        <f aca="true" t="shared" si="25" ref="H138:S138">SUMPRODUCT(H128:H137,$U$128:$U$137)</f>
        <v>0</v>
      </c>
      <c r="I138" s="106">
        <f t="shared" si="25"/>
        <v>0</v>
      </c>
      <c r="J138" s="106">
        <f t="shared" si="25"/>
        <v>0</v>
      </c>
      <c r="K138" s="106">
        <f t="shared" si="25"/>
        <v>0</v>
      </c>
      <c r="L138" s="106">
        <f t="shared" si="25"/>
        <v>0</v>
      </c>
      <c r="M138" s="106">
        <f t="shared" si="25"/>
        <v>0</v>
      </c>
      <c r="N138" s="106">
        <f t="shared" si="25"/>
        <v>0</v>
      </c>
      <c r="O138" s="106">
        <f t="shared" si="25"/>
        <v>0</v>
      </c>
      <c r="P138" s="106">
        <f t="shared" si="25"/>
        <v>0</v>
      </c>
      <c r="Q138" s="106">
        <f t="shared" si="25"/>
        <v>0</v>
      </c>
      <c r="R138" s="106">
        <f t="shared" si="25"/>
        <v>0</v>
      </c>
      <c r="S138" s="106">
        <f t="shared" si="25"/>
        <v>0</v>
      </c>
      <c r="T138" s="106"/>
      <c r="U138" s="107"/>
      <c r="V138" s="64">
        <f>SUBTOTAL(9,V128:V137)</f>
        <v>0</v>
      </c>
    </row>
    <row r="139" spans="1:22" ht="19.5" thickBot="1">
      <c r="A139" s="53" t="s">
        <v>87</v>
      </c>
      <c r="B139" s="55"/>
      <c r="C139" s="55" t="s">
        <v>78</v>
      </c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63"/>
    </row>
    <row r="140" spans="1:22" ht="15">
      <c r="A140" s="68" t="s">
        <v>75</v>
      </c>
      <c r="B140" s="3">
        <v>1</v>
      </c>
      <c r="C140" s="4" t="s">
        <v>220</v>
      </c>
      <c r="D140" s="73" t="s">
        <v>253</v>
      </c>
      <c r="E140" s="74" t="s">
        <v>26</v>
      </c>
      <c r="F140" s="74">
        <v>1</v>
      </c>
      <c r="G140" s="45"/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4</v>
      </c>
      <c r="Q140" s="5">
        <v>0</v>
      </c>
      <c r="R140" s="5">
        <v>0</v>
      </c>
      <c r="S140" s="5">
        <v>0</v>
      </c>
      <c r="T140" s="15">
        <v>4</v>
      </c>
      <c r="U140" s="103"/>
      <c r="V140" s="60">
        <f>T140*U140</f>
        <v>0</v>
      </c>
    </row>
    <row r="141" spans="1:22" ht="15">
      <c r="A141" s="68" t="s">
        <v>75</v>
      </c>
      <c r="B141" s="3">
        <v>2</v>
      </c>
      <c r="C141" s="4" t="s">
        <v>221</v>
      </c>
      <c r="D141" s="73" t="s">
        <v>254</v>
      </c>
      <c r="E141" s="74" t="s">
        <v>26</v>
      </c>
      <c r="F141" s="74">
        <v>1</v>
      </c>
      <c r="G141" s="45"/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2</v>
      </c>
      <c r="Q141" s="5">
        <v>0</v>
      </c>
      <c r="R141" s="5">
        <v>0</v>
      </c>
      <c r="S141" s="5">
        <v>0</v>
      </c>
      <c r="T141" s="15">
        <v>2</v>
      </c>
      <c r="U141" s="103"/>
      <c r="V141" s="60">
        <f aca="true" t="shared" si="26" ref="V141:V146">T141*U141</f>
        <v>0</v>
      </c>
    </row>
    <row r="142" spans="1:22" ht="30">
      <c r="A142" s="68" t="s">
        <v>75</v>
      </c>
      <c r="B142" s="3">
        <v>3</v>
      </c>
      <c r="C142" s="4" t="s">
        <v>222</v>
      </c>
      <c r="D142" s="73" t="s">
        <v>255</v>
      </c>
      <c r="E142" s="74" t="s">
        <v>24</v>
      </c>
      <c r="F142" s="74">
        <v>72</v>
      </c>
      <c r="G142" s="45"/>
      <c r="H142" s="5">
        <v>0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2</v>
      </c>
      <c r="P142" s="5">
        <v>0</v>
      </c>
      <c r="Q142" s="5">
        <v>0</v>
      </c>
      <c r="R142" s="5">
        <v>0</v>
      </c>
      <c r="S142" s="5">
        <v>0</v>
      </c>
      <c r="T142" s="15">
        <v>2</v>
      </c>
      <c r="U142" s="103"/>
      <c r="V142" s="60">
        <f t="shared" si="26"/>
        <v>0</v>
      </c>
    </row>
    <row r="143" spans="1:22" ht="30">
      <c r="A143" s="68" t="s">
        <v>75</v>
      </c>
      <c r="B143" s="3">
        <v>4</v>
      </c>
      <c r="C143" s="4" t="s">
        <v>223</v>
      </c>
      <c r="D143" s="73" t="s">
        <v>256</v>
      </c>
      <c r="E143" s="74" t="s">
        <v>24</v>
      </c>
      <c r="F143" s="74">
        <v>108</v>
      </c>
      <c r="G143" s="45"/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2</v>
      </c>
      <c r="P143" s="5">
        <v>0</v>
      </c>
      <c r="Q143" s="5">
        <v>0</v>
      </c>
      <c r="R143" s="5">
        <v>0</v>
      </c>
      <c r="S143" s="5">
        <v>0</v>
      </c>
      <c r="T143" s="15">
        <v>2</v>
      </c>
      <c r="U143" s="103"/>
      <c r="V143" s="60">
        <f t="shared" si="26"/>
        <v>0</v>
      </c>
    </row>
    <row r="144" spans="1:22" ht="15">
      <c r="A144" s="68" t="s">
        <v>75</v>
      </c>
      <c r="B144" s="3">
        <v>5</v>
      </c>
      <c r="C144" s="4" t="s">
        <v>224</v>
      </c>
      <c r="D144" s="73" t="s">
        <v>257</v>
      </c>
      <c r="E144" s="74" t="s">
        <v>24</v>
      </c>
      <c r="F144" s="74">
        <v>800</v>
      </c>
      <c r="G144" s="45"/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3</v>
      </c>
      <c r="P144" s="5">
        <v>0</v>
      </c>
      <c r="Q144" s="5">
        <v>0</v>
      </c>
      <c r="R144" s="5">
        <v>0</v>
      </c>
      <c r="S144" s="5">
        <v>0</v>
      </c>
      <c r="T144" s="15">
        <v>3</v>
      </c>
      <c r="U144" s="103"/>
      <c r="V144" s="60">
        <f t="shared" si="26"/>
        <v>0</v>
      </c>
    </row>
    <row r="145" spans="1:22" ht="15">
      <c r="A145" s="68" t="s">
        <v>75</v>
      </c>
      <c r="B145" s="3">
        <v>6</v>
      </c>
      <c r="C145" s="4" t="s">
        <v>258</v>
      </c>
      <c r="D145" s="73" t="s">
        <v>260</v>
      </c>
      <c r="E145" s="74" t="s">
        <v>94</v>
      </c>
      <c r="F145" s="74">
        <v>1</v>
      </c>
      <c r="G145" s="45"/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1</v>
      </c>
      <c r="Q145" s="5">
        <v>0</v>
      </c>
      <c r="R145" s="5">
        <v>0</v>
      </c>
      <c r="S145" s="5">
        <v>0</v>
      </c>
      <c r="T145" s="15">
        <v>1</v>
      </c>
      <c r="U145" s="103"/>
      <c r="V145" s="60">
        <f t="shared" si="26"/>
        <v>0</v>
      </c>
    </row>
    <row r="146" spans="1:22" ht="15">
      <c r="A146" s="68" t="s">
        <v>75</v>
      </c>
      <c r="B146" s="3">
        <v>7</v>
      </c>
      <c r="C146" s="4" t="s">
        <v>225</v>
      </c>
      <c r="D146" s="73" t="s">
        <v>261</v>
      </c>
      <c r="E146" s="74" t="s">
        <v>26</v>
      </c>
      <c r="F146" s="74">
        <v>1</v>
      </c>
      <c r="G146" s="45"/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1</v>
      </c>
      <c r="Q146" s="5">
        <v>0</v>
      </c>
      <c r="R146" s="5">
        <v>0</v>
      </c>
      <c r="S146" s="5">
        <v>0</v>
      </c>
      <c r="T146" s="15">
        <v>1</v>
      </c>
      <c r="U146" s="103"/>
      <c r="V146" s="60">
        <f t="shared" si="26"/>
        <v>0</v>
      </c>
    </row>
    <row r="147" spans="1:22" ht="45.75" thickBot="1">
      <c r="A147" s="68" t="s">
        <v>75</v>
      </c>
      <c r="B147" s="15">
        <v>8</v>
      </c>
      <c r="C147" s="4" t="s">
        <v>226</v>
      </c>
      <c r="D147" s="73" t="s">
        <v>262</v>
      </c>
      <c r="E147" s="74" t="s">
        <v>24</v>
      </c>
      <c r="F147" s="74">
        <v>500</v>
      </c>
      <c r="G147" s="45"/>
      <c r="H147" s="5">
        <v>0</v>
      </c>
      <c r="I147" s="5">
        <v>0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5">
        <v>3</v>
      </c>
      <c r="P147" s="5">
        <v>0</v>
      </c>
      <c r="Q147" s="5">
        <v>0</v>
      </c>
      <c r="R147" s="5">
        <v>0</v>
      </c>
      <c r="S147" s="5">
        <v>0</v>
      </c>
      <c r="T147" s="15">
        <v>3</v>
      </c>
      <c r="U147" s="103"/>
      <c r="V147" s="60">
        <f>T147*U147</f>
        <v>0</v>
      </c>
    </row>
    <row r="148" spans="1:22" ht="15.75" thickBot="1">
      <c r="A148" s="105" t="s">
        <v>122</v>
      </c>
      <c r="B148" s="106"/>
      <c r="C148" s="106"/>
      <c r="D148" s="106"/>
      <c r="E148" s="106"/>
      <c r="F148" s="106"/>
      <c r="G148" s="106"/>
      <c r="H148" s="106">
        <f>SUMPRODUCT(H140:H147,$U$140:$U$147)</f>
        <v>0</v>
      </c>
      <c r="I148" s="106">
        <f aca="true" t="shared" si="27" ref="I148:S148">SUMPRODUCT(I140:I147,$U$140:$U$147)</f>
        <v>0</v>
      </c>
      <c r="J148" s="106">
        <f t="shared" si="27"/>
        <v>0</v>
      </c>
      <c r="K148" s="106">
        <f t="shared" si="27"/>
        <v>0</v>
      </c>
      <c r="L148" s="106">
        <f t="shared" si="27"/>
        <v>0</v>
      </c>
      <c r="M148" s="106">
        <f t="shared" si="27"/>
        <v>0</v>
      </c>
      <c r="N148" s="106">
        <f t="shared" si="27"/>
        <v>0</v>
      </c>
      <c r="O148" s="106">
        <f t="shared" si="27"/>
        <v>0</v>
      </c>
      <c r="P148" s="106">
        <f t="shared" si="27"/>
        <v>0</v>
      </c>
      <c r="Q148" s="106">
        <f t="shared" si="27"/>
        <v>0</v>
      </c>
      <c r="R148" s="106">
        <f t="shared" si="27"/>
        <v>0</v>
      </c>
      <c r="S148" s="106">
        <f t="shared" si="27"/>
        <v>0</v>
      </c>
      <c r="T148" s="106"/>
      <c r="U148" s="107"/>
      <c r="V148" s="64">
        <f>SUBTOTAL(9,V140:V147)</f>
        <v>0</v>
      </c>
    </row>
    <row r="149" spans="1:22" ht="19.5" thickBot="1">
      <c r="A149" s="53" t="s">
        <v>89</v>
      </c>
      <c r="B149" s="55"/>
      <c r="C149" s="55" t="s">
        <v>235</v>
      </c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63"/>
    </row>
    <row r="150" spans="1:22" ht="15">
      <c r="A150" s="66" t="s">
        <v>77</v>
      </c>
      <c r="B150" s="3">
        <v>1</v>
      </c>
      <c r="C150" s="4" t="s">
        <v>227</v>
      </c>
      <c r="D150" s="73" t="s">
        <v>263</v>
      </c>
      <c r="E150" s="74" t="s">
        <v>24</v>
      </c>
      <c r="F150" s="74">
        <v>1000</v>
      </c>
      <c r="G150" s="45"/>
      <c r="H150" s="5">
        <v>0</v>
      </c>
      <c r="I150" s="5">
        <v>0</v>
      </c>
      <c r="J150" s="5">
        <v>0</v>
      </c>
      <c r="K150" s="5">
        <v>0</v>
      </c>
      <c r="L150" s="5">
        <v>0</v>
      </c>
      <c r="M150" s="5">
        <v>0</v>
      </c>
      <c r="N150" s="5">
        <v>3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15">
        <v>3</v>
      </c>
      <c r="U150" s="6"/>
      <c r="V150" s="60">
        <f>T150*U150</f>
        <v>0</v>
      </c>
    </row>
    <row r="151" spans="1:22" ht="15">
      <c r="A151" s="66" t="s">
        <v>77</v>
      </c>
      <c r="B151" s="3">
        <v>2</v>
      </c>
      <c r="C151" s="4" t="s">
        <v>228</v>
      </c>
      <c r="D151" s="73" t="s">
        <v>264</v>
      </c>
      <c r="E151" s="74" t="s">
        <v>24</v>
      </c>
      <c r="F151" s="74">
        <v>1000</v>
      </c>
      <c r="G151" s="45"/>
      <c r="H151" s="5">
        <v>0</v>
      </c>
      <c r="I151" s="5">
        <v>0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5">
        <v>7</v>
      </c>
      <c r="P151" s="5">
        <v>0</v>
      </c>
      <c r="Q151" s="5">
        <v>0</v>
      </c>
      <c r="R151" s="5">
        <v>0</v>
      </c>
      <c r="S151" s="5">
        <v>0</v>
      </c>
      <c r="T151" s="15">
        <v>7</v>
      </c>
      <c r="U151" s="6"/>
      <c r="V151" s="60">
        <f aca="true" t="shared" si="28" ref="V151:V160">T151*U151</f>
        <v>0</v>
      </c>
    </row>
    <row r="152" spans="1:22" ht="15">
      <c r="A152" s="66" t="s">
        <v>77</v>
      </c>
      <c r="B152" s="3">
        <v>3</v>
      </c>
      <c r="C152" s="4" t="s">
        <v>229</v>
      </c>
      <c r="D152" s="73" t="s">
        <v>265</v>
      </c>
      <c r="E152" s="74" t="s">
        <v>24</v>
      </c>
      <c r="F152" s="74">
        <v>500</v>
      </c>
      <c r="G152" s="45"/>
      <c r="H152" s="5">
        <v>0</v>
      </c>
      <c r="I152" s="5">
        <v>0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  <c r="O152" s="5">
        <v>10</v>
      </c>
      <c r="P152" s="5">
        <v>0</v>
      </c>
      <c r="Q152" s="5">
        <v>0</v>
      </c>
      <c r="R152" s="5">
        <v>0</v>
      </c>
      <c r="S152" s="5">
        <v>0</v>
      </c>
      <c r="T152" s="15">
        <v>10</v>
      </c>
      <c r="U152" s="6"/>
      <c r="V152" s="60">
        <f t="shared" si="28"/>
        <v>0</v>
      </c>
    </row>
    <row r="153" spans="1:22" ht="15">
      <c r="A153" s="66" t="s">
        <v>77</v>
      </c>
      <c r="B153" s="3">
        <v>4</v>
      </c>
      <c r="C153" s="4" t="s">
        <v>230</v>
      </c>
      <c r="D153" s="73" t="s">
        <v>266</v>
      </c>
      <c r="E153" s="74" t="s">
        <v>24</v>
      </c>
      <c r="F153" s="74">
        <v>500</v>
      </c>
      <c r="G153" s="45"/>
      <c r="H153" s="5">
        <v>0</v>
      </c>
      <c r="I153" s="5">
        <v>0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5">
        <v>5</v>
      </c>
      <c r="P153" s="5">
        <v>0</v>
      </c>
      <c r="Q153" s="5">
        <v>0</v>
      </c>
      <c r="R153" s="5">
        <v>0</v>
      </c>
      <c r="S153" s="5">
        <v>0</v>
      </c>
      <c r="T153" s="15">
        <v>5</v>
      </c>
      <c r="U153" s="6"/>
      <c r="V153" s="60">
        <f t="shared" si="28"/>
        <v>0</v>
      </c>
    </row>
    <row r="154" spans="1:22" ht="45">
      <c r="A154" s="66" t="s">
        <v>77</v>
      </c>
      <c r="B154" s="3">
        <v>5</v>
      </c>
      <c r="C154" s="4" t="s">
        <v>231</v>
      </c>
      <c r="D154" s="73" t="s">
        <v>193</v>
      </c>
      <c r="E154" s="74" t="s">
        <v>94</v>
      </c>
      <c r="F154" s="85" t="s">
        <v>194</v>
      </c>
      <c r="G154" s="45"/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2</v>
      </c>
      <c r="T154" s="15">
        <v>2</v>
      </c>
      <c r="U154" s="6"/>
      <c r="V154" s="60">
        <f t="shared" si="28"/>
        <v>0</v>
      </c>
    </row>
    <row r="155" spans="1:22" ht="60">
      <c r="A155" s="66" t="s">
        <v>77</v>
      </c>
      <c r="B155" s="3">
        <v>6</v>
      </c>
      <c r="C155" s="4" t="s">
        <v>232</v>
      </c>
      <c r="D155" s="73" t="s">
        <v>267</v>
      </c>
      <c r="E155" s="74" t="s">
        <v>24</v>
      </c>
      <c r="F155" s="74">
        <v>400</v>
      </c>
      <c r="G155" s="45"/>
      <c r="H155" s="5">
        <v>0</v>
      </c>
      <c r="I155" s="5">
        <v>0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5">
        <v>1</v>
      </c>
      <c r="P155" s="5">
        <v>0</v>
      </c>
      <c r="Q155" s="5">
        <v>0</v>
      </c>
      <c r="R155" s="5">
        <v>0</v>
      </c>
      <c r="S155" s="5">
        <v>0</v>
      </c>
      <c r="T155" s="15">
        <v>1</v>
      </c>
      <c r="U155" s="6"/>
      <c r="V155" s="60">
        <f t="shared" si="28"/>
        <v>0</v>
      </c>
    </row>
    <row r="156" spans="1:22" ht="75">
      <c r="A156" s="66" t="s">
        <v>77</v>
      </c>
      <c r="B156" s="3">
        <v>7</v>
      </c>
      <c r="C156" s="4" t="s">
        <v>289</v>
      </c>
      <c r="D156" s="73" t="s">
        <v>268</v>
      </c>
      <c r="E156" s="74" t="s">
        <v>24</v>
      </c>
      <c r="F156" s="74">
        <v>1000</v>
      </c>
      <c r="G156" s="45"/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5">
        <v>5</v>
      </c>
      <c r="P156" s="5">
        <v>0</v>
      </c>
      <c r="Q156" s="5">
        <v>0</v>
      </c>
      <c r="R156" s="5">
        <v>0</v>
      </c>
      <c r="S156" s="5">
        <v>0</v>
      </c>
      <c r="T156" s="15">
        <v>5</v>
      </c>
      <c r="U156" s="6"/>
      <c r="V156" s="60">
        <f t="shared" si="28"/>
        <v>0</v>
      </c>
    </row>
    <row r="157" spans="1:22" ht="45">
      <c r="A157" s="66" t="s">
        <v>77</v>
      </c>
      <c r="B157" s="3">
        <v>8</v>
      </c>
      <c r="C157" s="16" t="s">
        <v>79</v>
      </c>
      <c r="D157" s="93" t="s">
        <v>269</v>
      </c>
      <c r="E157" s="76" t="s">
        <v>26</v>
      </c>
      <c r="F157" s="76">
        <v>1</v>
      </c>
      <c r="G157" s="48"/>
      <c r="H157" s="5">
        <v>0</v>
      </c>
      <c r="I157" s="5">
        <v>0</v>
      </c>
      <c r="J157" s="5">
        <v>0</v>
      </c>
      <c r="K157" s="5">
        <v>0</v>
      </c>
      <c r="L157" s="5">
        <v>1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5">
        <v>0</v>
      </c>
      <c r="S157" s="5">
        <v>0</v>
      </c>
      <c r="T157" s="15">
        <f>SUM(H157:S157)</f>
        <v>1</v>
      </c>
      <c r="U157" s="6"/>
      <c r="V157" s="60">
        <f t="shared" si="28"/>
        <v>0</v>
      </c>
    </row>
    <row r="158" spans="1:22" ht="45">
      <c r="A158" s="66" t="s">
        <v>77</v>
      </c>
      <c r="B158" s="3">
        <v>9</v>
      </c>
      <c r="C158" s="16" t="s">
        <v>80</v>
      </c>
      <c r="D158" s="93" t="s">
        <v>270</v>
      </c>
      <c r="E158" s="76" t="s">
        <v>26</v>
      </c>
      <c r="F158" s="76">
        <v>1</v>
      </c>
      <c r="G158" s="48"/>
      <c r="H158" s="5">
        <v>0</v>
      </c>
      <c r="I158" s="5">
        <v>0</v>
      </c>
      <c r="J158" s="5">
        <v>0</v>
      </c>
      <c r="K158" s="5">
        <v>0</v>
      </c>
      <c r="L158" s="5">
        <v>1</v>
      </c>
      <c r="M158" s="5">
        <v>0</v>
      </c>
      <c r="N158" s="5">
        <v>0</v>
      </c>
      <c r="O158" s="5">
        <v>0</v>
      </c>
      <c r="P158" s="5">
        <v>0</v>
      </c>
      <c r="Q158" s="5">
        <v>0</v>
      </c>
      <c r="R158" s="5">
        <v>0</v>
      </c>
      <c r="S158" s="5">
        <v>0</v>
      </c>
      <c r="T158" s="15">
        <f aca="true" t="shared" si="29" ref="T158:T160">SUM(H158:S158)</f>
        <v>1</v>
      </c>
      <c r="U158" s="6"/>
      <c r="V158" s="60">
        <f t="shared" si="28"/>
        <v>0</v>
      </c>
    </row>
    <row r="159" spans="1:22" ht="45">
      <c r="A159" s="66" t="s">
        <v>77</v>
      </c>
      <c r="B159" s="3">
        <v>10</v>
      </c>
      <c r="C159" s="16" t="s">
        <v>81</v>
      </c>
      <c r="D159" s="93" t="s">
        <v>271</v>
      </c>
      <c r="E159" s="76" t="s">
        <v>26</v>
      </c>
      <c r="F159" s="76">
        <v>1</v>
      </c>
      <c r="G159" s="48"/>
      <c r="H159" s="5">
        <v>0</v>
      </c>
      <c r="I159" s="5">
        <v>0</v>
      </c>
      <c r="J159" s="5">
        <v>0</v>
      </c>
      <c r="K159" s="5">
        <v>0</v>
      </c>
      <c r="L159" s="5">
        <v>1</v>
      </c>
      <c r="M159" s="5">
        <v>0</v>
      </c>
      <c r="N159" s="5">
        <v>0</v>
      </c>
      <c r="O159" s="5">
        <v>0</v>
      </c>
      <c r="P159" s="5">
        <v>0</v>
      </c>
      <c r="Q159" s="5">
        <v>0</v>
      </c>
      <c r="R159" s="5">
        <v>0</v>
      </c>
      <c r="S159" s="5">
        <v>0</v>
      </c>
      <c r="T159" s="15">
        <f t="shared" si="29"/>
        <v>1</v>
      </c>
      <c r="U159" s="6"/>
      <c r="V159" s="60">
        <f t="shared" si="28"/>
        <v>0</v>
      </c>
    </row>
    <row r="160" spans="1:22" ht="45.75" thickBot="1">
      <c r="A160" s="66" t="s">
        <v>77</v>
      </c>
      <c r="B160" s="3">
        <v>11</v>
      </c>
      <c r="C160" s="16" t="s">
        <v>82</v>
      </c>
      <c r="D160" s="93" t="s">
        <v>272</v>
      </c>
      <c r="E160" s="76" t="s">
        <v>26</v>
      </c>
      <c r="F160" s="76">
        <v>1</v>
      </c>
      <c r="G160" s="48"/>
      <c r="H160" s="5">
        <v>0</v>
      </c>
      <c r="I160" s="5">
        <v>0</v>
      </c>
      <c r="J160" s="5">
        <v>0</v>
      </c>
      <c r="K160" s="5">
        <v>0</v>
      </c>
      <c r="L160" s="5">
        <v>1</v>
      </c>
      <c r="M160" s="5">
        <v>0</v>
      </c>
      <c r="N160" s="5">
        <v>0</v>
      </c>
      <c r="O160" s="5">
        <v>0</v>
      </c>
      <c r="P160" s="5">
        <v>0</v>
      </c>
      <c r="Q160" s="5">
        <v>0</v>
      </c>
      <c r="R160" s="5">
        <v>0</v>
      </c>
      <c r="S160" s="5">
        <v>0</v>
      </c>
      <c r="T160" s="15">
        <f t="shared" si="29"/>
        <v>1</v>
      </c>
      <c r="U160" s="6"/>
      <c r="V160" s="60">
        <f t="shared" si="28"/>
        <v>0</v>
      </c>
    </row>
    <row r="161" spans="1:22" ht="15.75" thickBot="1">
      <c r="A161" s="105" t="s">
        <v>123</v>
      </c>
      <c r="B161" s="106"/>
      <c r="C161" s="106"/>
      <c r="D161" s="106"/>
      <c r="E161" s="106"/>
      <c r="F161" s="106"/>
      <c r="G161" s="106"/>
      <c r="H161" s="106">
        <f>SUMPRODUCT(H150:H160,$U$150:$U$160)</f>
        <v>0</v>
      </c>
      <c r="I161" s="106">
        <f aca="true" t="shared" si="30" ref="I161:S161">SUMPRODUCT(I150:I160,$U$150:$U$160)</f>
        <v>0</v>
      </c>
      <c r="J161" s="106">
        <f t="shared" si="30"/>
        <v>0</v>
      </c>
      <c r="K161" s="106">
        <f t="shared" si="30"/>
        <v>0</v>
      </c>
      <c r="L161" s="106">
        <f t="shared" si="30"/>
        <v>0</v>
      </c>
      <c r="M161" s="106">
        <f t="shared" si="30"/>
        <v>0</v>
      </c>
      <c r="N161" s="106">
        <f t="shared" si="30"/>
        <v>0</v>
      </c>
      <c r="O161" s="106">
        <f t="shared" si="30"/>
        <v>0</v>
      </c>
      <c r="P161" s="106">
        <f t="shared" si="30"/>
        <v>0</v>
      </c>
      <c r="Q161" s="106">
        <f t="shared" si="30"/>
        <v>0</v>
      </c>
      <c r="R161" s="106">
        <f t="shared" si="30"/>
        <v>0</v>
      </c>
      <c r="S161" s="106">
        <f t="shared" si="30"/>
        <v>0</v>
      </c>
      <c r="T161" s="106"/>
      <c r="U161" s="107"/>
      <c r="V161" s="64">
        <f>SUBTOTAL(9,V150:V160)</f>
        <v>0</v>
      </c>
    </row>
    <row r="162" spans="1:22" ht="19.5" thickBot="1">
      <c r="A162" s="53" t="s">
        <v>92</v>
      </c>
      <c r="B162" s="55"/>
      <c r="C162" s="55" t="s">
        <v>368</v>
      </c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63"/>
    </row>
    <row r="163" spans="1:22" ht="15">
      <c r="A163" s="68" t="s">
        <v>99</v>
      </c>
      <c r="B163" s="15">
        <v>1</v>
      </c>
      <c r="C163" s="99" t="s">
        <v>366</v>
      </c>
      <c r="D163" s="100" t="s">
        <v>383</v>
      </c>
      <c r="E163" s="12" t="s">
        <v>24</v>
      </c>
      <c r="F163" s="12">
        <v>1</v>
      </c>
      <c r="G163" s="11"/>
      <c r="H163" s="8">
        <v>2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8">
        <v>0</v>
      </c>
      <c r="O163" s="8">
        <v>0</v>
      </c>
      <c r="P163" s="8">
        <v>0</v>
      </c>
      <c r="Q163" s="8">
        <v>0</v>
      </c>
      <c r="R163" s="8">
        <v>0</v>
      </c>
      <c r="S163" s="8">
        <v>0</v>
      </c>
      <c r="T163" s="9">
        <f>SUM(H163:S163)</f>
        <v>2</v>
      </c>
      <c r="U163" s="10"/>
      <c r="V163" s="60">
        <f>T163*U163</f>
        <v>0</v>
      </c>
    </row>
    <row r="164" spans="1:22" ht="15.75" thickBot="1">
      <c r="A164" s="68" t="s">
        <v>99</v>
      </c>
      <c r="B164" s="15">
        <v>2</v>
      </c>
      <c r="C164" s="99" t="s">
        <v>367</v>
      </c>
      <c r="D164" s="100" t="s">
        <v>384</v>
      </c>
      <c r="E164" s="12" t="s">
        <v>24</v>
      </c>
      <c r="F164" s="12">
        <v>1</v>
      </c>
      <c r="G164" s="11"/>
      <c r="H164" s="8">
        <v>2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8">
        <v>0</v>
      </c>
      <c r="O164" s="8">
        <v>0</v>
      </c>
      <c r="P164" s="8">
        <v>0</v>
      </c>
      <c r="Q164" s="8">
        <v>0</v>
      </c>
      <c r="R164" s="8">
        <v>0</v>
      </c>
      <c r="S164" s="8">
        <v>0</v>
      </c>
      <c r="T164" s="9">
        <f>SUM(H164:S164)</f>
        <v>2</v>
      </c>
      <c r="U164" s="10"/>
      <c r="V164" s="60">
        <f>T164*U164</f>
        <v>0</v>
      </c>
    </row>
    <row r="165" spans="1:22" ht="15.75" thickBot="1">
      <c r="A165" s="105" t="s">
        <v>124</v>
      </c>
      <c r="B165" s="106"/>
      <c r="C165" s="106"/>
      <c r="D165" s="106"/>
      <c r="E165" s="106"/>
      <c r="F165" s="106"/>
      <c r="G165" s="106"/>
      <c r="H165" s="106" t="e">
        <f>SUMPRODUCT(H163:H164,#REF!)</f>
        <v>#REF!</v>
      </c>
      <c r="I165" s="106" t="e">
        <f>SUMPRODUCT(I163:I164,#REF!)</f>
        <v>#REF!</v>
      </c>
      <c r="J165" s="106" t="e">
        <f>SUMPRODUCT(J163:J164,#REF!)</f>
        <v>#REF!</v>
      </c>
      <c r="K165" s="106" t="e">
        <f>SUMPRODUCT(K163:K164,#REF!)</f>
        <v>#REF!</v>
      </c>
      <c r="L165" s="106" t="e">
        <f>SUMPRODUCT(L163:L164,#REF!)</f>
        <v>#REF!</v>
      </c>
      <c r="M165" s="106" t="e">
        <f>SUMPRODUCT(M163:M164,#REF!)</f>
        <v>#REF!</v>
      </c>
      <c r="N165" s="106" t="e">
        <f>SUMPRODUCT(N163:N164,#REF!)</f>
        <v>#REF!</v>
      </c>
      <c r="O165" s="106" t="e">
        <f>SUMPRODUCT(O163:O164,#REF!)</f>
        <v>#REF!</v>
      </c>
      <c r="P165" s="106" t="e">
        <f>SUMPRODUCT(P163:P164,#REF!)</f>
        <v>#REF!</v>
      </c>
      <c r="Q165" s="106" t="e">
        <f>SUMPRODUCT(Q163:Q164,#REF!)</f>
        <v>#REF!</v>
      </c>
      <c r="R165" s="106" t="e">
        <f>SUMPRODUCT(R163:R164,#REF!)</f>
        <v>#REF!</v>
      </c>
      <c r="S165" s="106" t="e">
        <f>SUMPRODUCT(S163:S164,#REF!)</f>
        <v>#REF!</v>
      </c>
      <c r="T165" s="106"/>
      <c r="U165" s="107"/>
      <c r="V165" s="70">
        <f>SUBTOTAL(9,V163:V164)</f>
        <v>0</v>
      </c>
    </row>
    <row r="166" spans="1:22" ht="19.5" thickBot="1">
      <c r="A166" s="53" t="s">
        <v>97</v>
      </c>
      <c r="B166" s="55"/>
      <c r="C166" s="55" t="s">
        <v>84</v>
      </c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63"/>
    </row>
    <row r="167" spans="1:22" ht="15">
      <c r="A167" s="66" t="s">
        <v>83</v>
      </c>
      <c r="B167" s="3">
        <v>1</v>
      </c>
      <c r="C167" s="4" t="s">
        <v>318</v>
      </c>
      <c r="D167" s="73" t="s">
        <v>319</v>
      </c>
      <c r="E167" s="74" t="s">
        <v>26</v>
      </c>
      <c r="F167" s="74">
        <v>1</v>
      </c>
      <c r="G167" s="45" t="s">
        <v>50</v>
      </c>
      <c r="H167" s="5">
        <v>0</v>
      </c>
      <c r="I167" s="5">
        <v>0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5">
        <v>1</v>
      </c>
      <c r="P167" s="5">
        <v>0</v>
      </c>
      <c r="Q167" s="5">
        <v>0</v>
      </c>
      <c r="R167" s="5">
        <v>0</v>
      </c>
      <c r="S167" s="5">
        <v>0</v>
      </c>
      <c r="T167" s="15">
        <v>1</v>
      </c>
      <c r="U167" s="103"/>
      <c r="V167" s="60">
        <f>T167*U167</f>
        <v>0</v>
      </c>
    </row>
    <row r="168" spans="1:22" ht="30">
      <c r="A168" s="66" t="s">
        <v>83</v>
      </c>
      <c r="B168" s="3">
        <v>2</v>
      </c>
      <c r="C168" s="4" t="s">
        <v>320</v>
      </c>
      <c r="D168" s="73" t="s">
        <v>321</v>
      </c>
      <c r="E168" s="74" t="s">
        <v>91</v>
      </c>
      <c r="F168" s="74">
        <v>10</v>
      </c>
      <c r="G168" s="45" t="s">
        <v>50</v>
      </c>
      <c r="H168" s="5">
        <v>0</v>
      </c>
      <c r="I168" s="5">
        <v>0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  <c r="O168" s="5">
        <v>1</v>
      </c>
      <c r="P168" s="5">
        <v>0</v>
      </c>
      <c r="Q168" s="5">
        <v>0</v>
      </c>
      <c r="R168" s="5">
        <v>0</v>
      </c>
      <c r="S168" s="5">
        <v>0</v>
      </c>
      <c r="T168" s="15">
        <v>1</v>
      </c>
      <c r="U168" s="103"/>
      <c r="V168" s="60">
        <f aca="true" t="shared" si="31" ref="V168:V175">T168*U168</f>
        <v>0</v>
      </c>
    </row>
    <row r="169" spans="1:22" ht="30">
      <c r="A169" s="66" t="s">
        <v>83</v>
      </c>
      <c r="B169" s="3">
        <v>3</v>
      </c>
      <c r="C169" s="4" t="s">
        <v>323</v>
      </c>
      <c r="D169" s="73" t="s">
        <v>322</v>
      </c>
      <c r="E169" s="74" t="s">
        <v>195</v>
      </c>
      <c r="F169" s="74">
        <v>100</v>
      </c>
      <c r="G169" s="45" t="s">
        <v>50</v>
      </c>
      <c r="H169" s="5">
        <v>0</v>
      </c>
      <c r="I169" s="5">
        <v>0</v>
      </c>
      <c r="J169" s="5">
        <v>0</v>
      </c>
      <c r="K169" s="5">
        <v>0</v>
      </c>
      <c r="L169" s="5">
        <v>0</v>
      </c>
      <c r="M169" s="5">
        <v>0</v>
      </c>
      <c r="N169" s="5">
        <v>0</v>
      </c>
      <c r="O169" s="5">
        <v>1</v>
      </c>
      <c r="P169" s="5">
        <v>0</v>
      </c>
      <c r="Q169" s="5">
        <v>0</v>
      </c>
      <c r="R169" s="5">
        <v>0</v>
      </c>
      <c r="S169" s="5">
        <v>0</v>
      </c>
      <c r="T169" s="15">
        <v>1</v>
      </c>
      <c r="U169" s="103"/>
      <c r="V169" s="60">
        <f t="shared" si="31"/>
        <v>0</v>
      </c>
    </row>
    <row r="170" spans="1:22" ht="30">
      <c r="A170" s="66" t="s">
        <v>83</v>
      </c>
      <c r="B170" s="3">
        <v>4</v>
      </c>
      <c r="C170" s="4" t="s">
        <v>325</v>
      </c>
      <c r="D170" s="73" t="s">
        <v>324</v>
      </c>
      <c r="E170" s="74" t="s">
        <v>195</v>
      </c>
      <c r="F170" s="74">
        <v>50</v>
      </c>
      <c r="G170" s="45" t="s">
        <v>50</v>
      </c>
      <c r="H170" s="5">
        <v>0</v>
      </c>
      <c r="I170" s="5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5">
        <v>1</v>
      </c>
      <c r="P170" s="5">
        <v>0</v>
      </c>
      <c r="Q170" s="5">
        <v>0</v>
      </c>
      <c r="R170" s="5">
        <v>0</v>
      </c>
      <c r="S170" s="5">
        <v>0</v>
      </c>
      <c r="T170" s="15">
        <v>1</v>
      </c>
      <c r="U170" s="103"/>
      <c r="V170" s="60">
        <f t="shared" si="31"/>
        <v>0</v>
      </c>
    </row>
    <row r="171" spans="1:22" ht="30">
      <c r="A171" s="66" t="s">
        <v>83</v>
      </c>
      <c r="B171" s="3">
        <v>5</v>
      </c>
      <c r="C171" s="4" t="s">
        <v>327</v>
      </c>
      <c r="D171" s="73" t="s">
        <v>326</v>
      </c>
      <c r="E171" s="74" t="s">
        <v>91</v>
      </c>
      <c r="F171" s="74">
        <v>50</v>
      </c>
      <c r="G171" s="45" t="s">
        <v>50</v>
      </c>
      <c r="H171" s="5">
        <v>0</v>
      </c>
      <c r="I171" s="5">
        <v>0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  <c r="O171" s="5">
        <v>1</v>
      </c>
      <c r="P171" s="5">
        <v>0</v>
      </c>
      <c r="Q171" s="5">
        <v>0</v>
      </c>
      <c r="R171" s="5">
        <v>0</v>
      </c>
      <c r="S171" s="5">
        <v>0</v>
      </c>
      <c r="T171" s="15">
        <v>1</v>
      </c>
      <c r="U171" s="103"/>
      <c r="V171" s="60">
        <f t="shared" si="31"/>
        <v>0</v>
      </c>
    </row>
    <row r="172" spans="1:22" ht="30">
      <c r="A172" s="66" t="s">
        <v>83</v>
      </c>
      <c r="B172" s="3">
        <v>6</v>
      </c>
      <c r="C172" s="4" t="s">
        <v>329</v>
      </c>
      <c r="D172" s="73" t="s">
        <v>328</v>
      </c>
      <c r="E172" s="74" t="s">
        <v>195</v>
      </c>
      <c r="F172" s="74">
        <v>50</v>
      </c>
      <c r="G172" s="45" t="s">
        <v>50</v>
      </c>
      <c r="H172" s="5">
        <v>0</v>
      </c>
      <c r="I172" s="5">
        <v>0</v>
      </c>
      <c r="J172" s="5">
        <v>0</v>
      </c>
      <c r="K172" s="5">
        <v>0</v>
      </c>
      <c r="L172" s="5">
        <v>0</v>
      </c>
      <c r="M172" s="5">
        <v>0</v>
      </c>
      <c r="N172" s="5">
        <v>0</v>
      </c>
      <c r="O172" s="5">
        <v>1</v>
      </c>
      <c r="P172" s="5">
        <v>0</v>
      </c>
      <c r="Q172" s="5">
        <v>0</v>
      </c>
      <c r="R172" s="5">
        <v>0</v>
      </c>
      <c r="S172" s="5">
        <v>0</v>
      </c>
      <c r="T172" s="15">
        <v>1</v>
      </c>
      <c r="U172" s="103"/>
      <c r="V172" s="60">
        <f t="shared" si="31"/>
        <v>0</v>
      </c>
    </row>
    <row r="173" spans="1:22" ht="15">
      <c r="A173" s="66" t="s">
        <v>83</v>
      </c>
      <c r="B173" s="3">
        <v>7</v>
      </c>
      <c r="C173" s="4" t="s">
        <v>331</v>
      </c>
      <c r="D173" s="73" t="s">
        <v>330</v>
      </c>
      <c r="E173" s="74" t="s">
        <v>195</v>
      </c>
      <c r="F173" s="74">
        <v>100</v>
      </c>
      <c r="G173" s="45" t="s">
        <v>50</v>
      </c>
      <c r="H173" s="5">
        <v>0</v>
      </c>
      <c r="I173" s="5">
        <v>0</v>
      </c>
      <c r="J173" s="5">
        <v>0</v>
      </c>
      <c r="K173" s="5">
        <v>0</v>
      </c>
      <c r="L173" s="5">
        <v>0</v>
      </c>
      <c r="M173" s="5">
        <v>0</v>
      </c>
      <c r="N173" s="5">
        <v>0</v>
      </c>
      <c r="O173" s="5">
        <v>1</v>
      </c>
      <c r="P173" s="5">
        <v>0</v>
      </c>
      <c r="Q173" s="5">
        <v>0</v>
      </c>
      <c r="R173" s="5">
        <v>0</v>
      </c>
      <c r="S173" s="5">
        <v>0</v>
      </c>
      <c r="T173" s="15">
        <v>1</v>
      </c>
      <c r="U173" s="103"/>
      <c r="V173" s="60">
        <f t="shared" si="31"/>
        <v>0</v>
      </c>
    </row>
    <row r="174" spans="1:22" ht="15">
      <c r="A174" s="66" t="s">
        <v>83</v>
      </c>
      <c r="B174" s="3">
        <v>8</v>
      </c>
      <c r="C174" s="4" t="s">
        <v>333</v>
      </c>
      <c r="D174" s="73" t="s">
        <v>332</v>
      </c>
      <c r="E174" s="74" t="s">
        <v>195</v>
      </c>
      <c r="F174" s="74">
        <v>100</v>
      </c>
      <c r="G174" s="45" t="s">
        <v>50</v>
      </c>
      <c r="H174" s="5">
        <v>0</v>
      </c>
      <c r="I174" s="5">
        <v>0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5">
        <v>1</v>
      </c>
      <c r="P174" s="5">
        <v>0</v>
      </c>
      <c r="Q174" s="5">
        <v>0</v>
      </c>
      <c r="R174" s="5">
        <v>0</v>
      </c>
      <c r="S174" s="5">
        <v>0</v>
      </c>
      <c r="T174" s="15">
        <v>1</v>
      </c>
      <c r="U174" s="103"/>
      <c r="V174" s="60">
        <f t="shared" si="31"/>
        <v>0</v>
      </c>
    </row>
    <row r="175" spans="1:22" ht="15.75" thickBot="1">
      <c r="A175" s="66" t="s">
        <v>83</v>
      </c>
      <c r="B175" s="3">
        <v>9</v>
      </c>
      <c r="C175" s="4" t="s">
        <v>335</v>
      </c>
      <c r="D175" s="73" t="s">
        <v>334</v>
      </c>
      <c r="E175" s="74" t="s">
        <v>195</v>
      </c>
      <c r="F175" s="74">
        <v>100</v>
      </c>
      <c r="G175" s="45" t="s">
        <v>50</v>
      </c>
      <c r="H175" s="5">
        <v>0</v>
      </c>
      <c r="I175" s="5">
        <v>0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  <c r="O175" s="5">
        <v>1</v>
      </c>
      <c r="P175" s="5">
        <v>0</v>
      </c>
      <c r="Q175" s="5">
        <v>0</v>
      </c>
      <c r="R175" s="5">
        <v>0</v>
      </c>
      <c r="S175" s="5">
        <v>0</v>
      </c>
      <c r="T175" s="15">
        <v>1</v>
      </c>
      <c r="U175" s="103"/>
      <c r="V175" s="60">
        <f t="shared" si="31"/>
        <v>0</v>
      </c>
    </row>
    <row r="176" spans="1:22" ht="15.75" thickBot="1">
      <c r="A176" s="105" t="s">
        <v>125</v>
      </c>
      <c r="B176" s="106"/>
      <c r="C176" s="106"/>
      <c r="D176" s="106"/>
      <c r="E176" s="106"/>
      <c r="F176" s="106"/>
      <c r="G176" s="106"/>
      <c r="H176" s="106">
        <f aca="true" t="shared" si="32" ref="H176:S176">SUMPRODUCT(H167:H175,$U$167:$U$175)</f>
        <v>0</v>
      </c>
      <c r="I176" s="106">
        <f t="shared" si="32"/>
        <v>0</v>
      </c>
      <c r="J176" s="106">
        <f t="shared" si="32"/>
        <v>0</v>
      </c>
      <c r="K176" s="106">
        <f t="shared" si="32"/>
        <v>0</v>
      </c>
      <c r="L176" s="106">
        <f t="shared" si="32"/>
        <v>0</v>
      </c>
      <c r="M176" s="106">
        <f t="shared" si="32"/>
        <v>0</v>
      </c>
      <c r="N176" s="106">
        <f t="shared" si="32"/>
        <v>0</v>
      </c>
      <c r="O176" s="106">
        <f t="shared" si="32"/>
        <v>0</v>
      </c>
      <c r="P176" s="106">
        <f t="shared" si="32"/>
        <v>0</v>
      </c>
      <c r="Q176" s="106">
        <f t="shared" si="32"/>
        <v>0</v>
      </c>
      <c r="R176" s="106">
        <f t="shared" si="32"/>
        <v>0</v>
      </c>
      <c r="S176" s="106">
        <f t="shared" si="32"/>
        <v>0</v>
      </c>
      <c r="T176" s="106"/>
      <c r="U176" s="107"/>
      <c r="V176" s="64">
        <f>SUBTOTAL(9,V167:V175)</f>
        <v>0</v>
      </c>
    </row>
    <row r="177" spans="1:22" ht="19.5" thickBot="1">
      <c r="A177" s="53" t="s">
        <v>99</v>
      </c>
      <c r="B177" s="55"/>
      <c r="C177" s="55" t="s">
        <v>86</v>
      </c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63"/>
    </row>
    <row r="178" spans="1:22" ht="15">
      <c r="A178" s="68" t="s">
        <v>85</v>
      </c>
      <c r="B178" s="3">
        <v>1</v>
      </c>
      <c r="C178" s="4" t="s">
        <v>196</v>
      </c>
      <c r="D178" s="73" t="s">
        <v>273</v>
      </c>
      <c r="E178" s="74" t="s">
        <v>26</v>
      </c>
      <c r="F178" s="74">
        <v>1</v>
      </c>
      <c r="G178" s="45"/>
      <c r="H178" s="5">
        <v>0</v>
      </c>
      <c r="I178" s="5">
        <v>0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5">
        <v>0</v>
      </c>
      <c r="P178" s="5">
        <v>1</v>
      </c>
      <c r="Q178" s="5">
        <v>0</v>
      </c>
      <c r="R178" s="5">
        <v>0</v>
      </c>
      <c r="S178" s="5">
        <v>0</v>
      </c>
      <c r="T178" s="15">
        <v>1</v>
      </c>
      <c r="U178" s="103"/>
      <c r="V178" s="60">
        <f>T178*U178</f>
        <v>0</v>
      </c>
    </row>
    <row r="179" spans="1:22" ht="30">
      <c r="A179" s="68" t="s">
        <v>85</v>
      </c>
      <c r="B179" s="3">
        <v>2</v>
      </c>
      <c r="C179" s="4" t="s">
        <v>337</v>
      </c>
      <c r="D179" s="73" t="s">
        <v>336</v>
      </c>
      <c r="E179" s="74" t="s">
        <v>26</v>
      </c>
      <c r="F179" s="74">
        <v>1</v>
      </c>
      <c r="G179" s="45" t="s">
        <v>50</v>
      </c>
      <c r="H179" s="5">
        <v>0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1</v>
      </c>
      <c r="P179" s="5">
        <v>0</v>
      </c>
      <c r="Q179" s="5">
        <v>0</v>
      </c>
      <c r="R179" s="5">
        <v>0</v>
      </c>
      <c r="S179" s="5">
        <v>0</v>
      </c>
      <c r="T179" s="15">
        <v>1</v>
      </c>
      <c r="U179" s="103"/>
      <c r="V179" s="60">
        <f aca="true" t="shared" si="33" ref="V179:V183">T179*U179</f>
        <v>0</v>
      </c>
    </row>
    <row r="180" spans="1:22" ht="30">
      <c r="A180" s="68" t="s">
        <v>85</v>
      </c>
      <c r="B180" s="3">
        <v>3</v>
      </c>
      <c r="C180" s="4" t="s">
        <v>338</v>
      </c>
      <c r="D180" s="73" t="s">
        <v>339</v>
      </c>
      <c r="E180" s="74" t="s">
        <v>26</v>
      </c>
      <c r="F180" s="74">
        <v>1</v>
      </c>
      <c r="G180" s="45" t="s">
        <v>50</v>
      </c>
      <c r="H180" s="5">
        <v>0</v>
      </c>
      <c r="I180" s="5">
        <v>0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  <c r="O180" s="5">
        <v>1</v>
      </c>
      <c r="P180" s="5">
        <v>0</v>
      </c>
      <c r="Q180" s="5">
        <v>0</v>
      </c>
      <c r="R180" s="5">
        <v>0</v>
      </c>
      <c r="S180" s="5">
        <v>0</v>
      </c>
      <c r="T180" s="15">
        <v>1</v>
      </c>
      <c r="U180" s="103"/>
      <c r="V180" s="60">
        <f t="shared" si="33"/>
        <v>0</v>
      </c>
    </row>
    <row r="181" spans="1:22" ht="30">
      <c r="A181" s="68" t="s">
        <v>85</v>
      </c>
      <c r="B181" s="3">
        <v>4</v>
      </c>
      <c r="C181" s="4" t="s">
        <v>341</v>
      </c>
      <c r="D181" s="73" t="s">
        <v>340</v>
      </c>
      <c r="E181" s="74" t="s">
        <v>26</v>
      </c>
      <c r="F181" s="74">
        <v>1</v>
      </c>
      <c r="G181" s="45" t="s">
        <v>50</v>
      </c>
      <c r="H181" s="5">
        <v>0</v>
      </c>
      <c r="I181" s="5">
        <v>0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  <c r="O181" s="5">
        <v>1</v>
      </c>
      <c r="P181" s="5">
        <v>0</v>
      </c>
      <c r="Q181" s="5">
        <v>0</v>
      </c>
      <c r="R181" s="5">
        <v>0</v>
      </c>
      <c r="S181" s="5">
        <v>0</v>
      </c>
      <c r="T181" s="15">
        <v>1</v>
      </c>
      <c r="U181" s="103"/>
      <c r="V181" s="60">
        <f t="shared" si="33"/>
        <v>0</v>
      </c>
    </row>
    <row r="182" spans="1:22" ht="30">
      <c r="A182" s="68" t="s">
        <v>85</v>
      </c>
      <c r="B182" s="3">
        <v>5</v>
      </c>
      <c r="C182" s="4" t="s">
        <v>345</v>
      </c>
      <c r="D182" s="73" t="s">
        <v>342</v>
      </c>
      <c r="E182" s="74" t="s">
        <v>197</v>
      </c>
      <c r="F182" s="74">
        <v>0.1</v>
      </c>
      <c r="G182" s="45" t="s">
        <v>50</v>
      </c>
      <c r="H182" s="5">
        <v>0</v>
      </c>
      <c r="I182" s="5">
        <v>0</v>
      </c>
      <c r="J182" s="5">
        <v>0</v>
      </c>
      <c r="K182" s="5">
        <v>0</v>
      </c>
      <c r="L182" s="5">
        <v>0</v>
      </c>
      <c r="M182" s="5">
        <v>0</v>
      </c>
      <c r="N182" s="5">
        <v>0</v>
      </c>
      <c r="O182" s="5">
        <v>1</v>
      </c>
      <c r="P182" s="5">
        <v>0</v>
      </c>
      <c r="Q182" s="5">
        <v>0</v>
      </c>
      <c r="R182" s="5">
        <v>0</v>
      </c>
      <c r="S182" s="5">
        <v>0</v>
      </c>
      <c r="T182" s="15">
        <v>1</v>
      </c>
      <c r="U182" s="103"/>
      <c r="V182" s="60">
        <f t="shared" si="33"/>
        <v>0</v>
      </c>
    </row>
    <row r="183" spans="1:22" ht="30.75" thickBot="1">
      <c r="A183" s="68" t="s">
        <v>85</v>
      </c>
      <c r="B183" s="3">
        <v>6</v>
      </c>
      <c r="C183" s="4" t="s">
        <v>347</v>
      </c>
      <c r="D183" s="73" t="s">
        <v>346</v>
      </c>
      <c r="E183" s="74" t="s">
        <v>197</v>
      </c>
      <c r="F183" s="74">
        <v>0.1</v>
      </c>
      <c r="G183" s="45" t="s">
        <v>50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1</v>
      </c>
      <c r="P183" s="5">
        <v>0</v>
      </c>
      <c r="Q183" s="5">
        <v>0</v>
      </c>
      <c r="R183" s="5">
        <v>0</v>
      </c>
      <c r="S183" s="5">
        <v>0</v>
      </c>
      <c r="T183" s="15">
        <v>1</v>
      </c>
      <c r="U183" s="103"/>
      <c r="V183" s="60">
        <f t="shared" si="33"/>
        <v>0</v>
      </c>
    </row>
    <row r="184" spans="1:22" ht="15.75" thickBot="1">
      <c r="A184" s="105" t="s">
        <v>126</v>
      </c>
      <c r="B184" s="106"/>
      <c r="C184" s="106"/>
      <c r="D184" s="106"/>
      <c r="E184" s="106"/>
      <c r="F184" s="106"/>
      <c r="G184" s="106"/>
      <c r="H184" s="106">
        <f aca="true" t="shared" si="34" ref="H184:S184">SUMPRODUCT(H178:H183,$U$178:$U$183)</f>
        <v>0</v>
      </c>
      <c r="I184" s="106">
        <f t="shared" si="34"/>
        <v>0</v>
      </c>
      <c r="J184" s="106">
        <f t="shared" si="34"/>
        <v>0</v>
      </c>
      <c r="K184" s="106">
        <f t="shared" si="34"/>
        <v>0</v>
      </c>
      <c r="L184" s="106">
        <f t="shared" si="34"/>
        <v>0</v>
      </c>
      <c r="M184" s="106">
        <f t="shared" si="34"/>
        <v>0</v>
      </c>
      <c r="N184" s="106">
        <f t="shared" si="34"/>
        <v>0</v>
      </c>
      <c r="O184" s="106">
        <f t="shared" si="34"/>
        <v>0</v>
      </c>
      <c r="P184" s="106">
        <f t="shared" si="34"/>
        <v>0</v>
      </c>
      <c r="Q184" s="106">
        <f t="shared" si="34"/>
        <v>0</v>
      </c>
      <c r="R184" s="106">
        <f t="shared" si="34"/>
        <v>0</v>
      </c>
      <c r="S184" s="106">
        <f t="shared" si="34"/>
        <v>0</v>
      </c>
      <c r="T184" s="106"/>
      <c r="U184" s="107"/>
      <c r="V184" s="64">
        <f>SUBTOTAL(9,V178:V183)</f>
        <v>0</v>
      </c>
    </row>
    <row r="185" spans="1:22" ht="19.5" thickBot="1">
      <c r="A185" s="53" t="s">
        <v>259</v>
      </c>
      <c r="B185" s="55"/>
      <c r="C185" s="55" t="s">
        <v>88</v>
      </c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63"/>
    </row>
    <row r="186" spans="1:22" ht="15">
      <c r="A186" s="66" t="s">
        <v>87</v>
      </c>
      <c r="B186" s="3">
        <v>1</v>
      </c>
      <c r="C186" s="4" t="s">
        <v>348</v>
      </c>
      <c r="D186" s="4"/>
      <c r="E186" s="74" t="s">
        <v>163</v>
      </c>
      <c r="F186" s="74">
        <v>1</v>
      </c>
      <c r="G186" s="45" t="s">
        <v>50</v>
      </c>
      <c r="H186" s="5">
        <v>0</v>
      </c>
      <c r="I186" s="5">
        <v>0</v>
      </c>
      <c r="J186" s="5">
        <v>0</v>
      </c>
      <c r="K186" s="5">
        <v>0</v>
      </c>
      <c r="L186" s="5">
        <v>0</v>
      </c>
      <c r="M186" s="5">
        <v>0</v>
      </c>
      <c r="N186" s="5">
        <v>0</v>
      </c>
      <c r="O186" s="5">
        <v>0</v>
      </c>
      <c r="P186" s="5">
        <v>1</v>
      </c>
      <c r="Q186" s="5">
        <v>0</v>
      </c>
      <c r="R186" s="5">
        <v>0</v>
      </c>
      <c r="S186" s="5">
        <v>0</v>
      </c>
      <c r="T186" s="15">
        <v>1</v>
      </c>
      <c r="U186" s="103"/>
      <c r="V186" s="60">
        <f>T186*U186</f>
        <v>0</v>
      </c>
    </row>
    <row r="187" spans="1:22" ht="15">
      <c r="A187" s="66" t="s">
        <v>87</v>
      </c>
      <c r="B187" s="3">
        <v>2</v>
      </c>
      <c r="C187" s="4" t="s">
        <v>349</v>
      </c>
      <c r="D187" s="4"/>
      <c r="E187" s="74" t="s">
        <v>163</v>
      </c>
      <c r="F187" s="74">
        <v>0.2</v>
      </c>
      <c r="G187" s="45" t="s">
        <v>50</v>
      </c>
      <c r="H187" s="5">
        <v>0</v>
      </c>
      <c r="I187" s="5">
        <v>0</v>
      </c>
      <c r="J187" s="5">
        <v>0</v>
      </c>
      <c r="K187" s="5">
        <v>0</v>
      </c>
      <c r="L187" s="5">
        <v>0</v>
      </c>
      <c r="M187" s="5">
        <v>0</v>
      </c>
      <c r="N187" s="5">
        <v>0</v>
      </c>
      <c r="O187" s="5">
        <v>0</v>
      </c>
      <c r="P187" s="5">
        <v>1</v>
      </c>
      <c r="Q187" s="5">
        <v>0</v>
      </c>
      <c r="R187" s="5">
        <v>0</v>
      </c>
      <c r="S187" s="5">
        <v>0</v>
      </c>
      <c r="T187" s="15">
        <v>1</v>
      </c>
      <c r="U187" s="103"/>
      <c r="V187" s="60">
        <f aca="true" t="shared" si="35" ref="V187:V191">T187*U187</f>
        <v>0</v>
      </c>
    </row>
    <row r="188" spans="1:22" ht="15">
      <c r="A188" s="66" t="s">
        <v>87</v>
      </c>
      <c r="B188" s="3">
        <v>3</v>
      </c>
      <c r="C188" s="4" t="s">
        <v>350</v>
      </c>
      <c r="D188" s="4"/>
      <c r="E188" s="74" t="s">
        <v>163</v>
      </c>
      <c r="F188" s="74">
        <v>1</v>
      </c>
      <c r="G188" s="45" t="s">
        <v>50</v>
      </c>
      <c r="H188" s="5">
        <v>0</v>
      </c>
      <c r="I188" s="5">
        <v>0</v>
      </c>
      <c r="J188" s="5">
        <v>0</v>
      </c>
      <c r="K188" s="5">
        <v>0</v>
      </c>
      <c r="L188" s="5">
        <v>0</v>
      </c>
      <c r="M188" s="5">
        <v>0</v>
      </c>
      <c r="N188" s="5">
        <v>0</v>
      </c>
      <c r="O188" s="5">
        <v>0</v>
      </c>
      <c r="P188" s="5">
        <v>1</v>
      </c>
      <c r="Q188" s="5">
        <v>0</v>
      </c>
      <c r="R188" s="5">
        <v>0</v>
      </c>
      <c r="S188" s="5">
        <v>0</v>
      </c>
      <c r="T188" s="15">
        <v>1</v>
      </c>
      <c r="U188" s="103"/>
      <c r="V188" s="60">
        <f t="shared" si="35"/>
        <v>0</v>
      </c>
    </row>
    <row r="189" spans="1:22" ht="15">
      <c r="A189" s="66" t="s">
        <v>87</v>
      </c>
      <c r="B189" s="3">
        <v>4</v>
      </c>
      <c r="C189" s="4" t="s">
        <v>351</v>
      </c>
      <c r="D189" s="4"/>
      <c r="E189" s="74" t="s">
        <v>163</v>
      </c>
      <c r="F189" s="74">
        <v>1</v>
      </c>
      <c r="G189" s="45" t="s">
        <v>50</v>
      </c>
      <c r="H189" s="5">
        <v>0</v>
      </c>
      <c r="I189" s="5">
        <v>0</v>
      </c>
      <c r="J189" s="5">
        <v>0</v>
      </c>
      <c r="K189" s="5">
        <v>0</v>
      </c>
      <c r="L189" s="5">
        <v>0</v>
      </c>
      <c r="M189" s="5">
        <v>0</v>
      </c>
      <c r="N189" s="5">
        <v>0</v>
      </c>
      <c r="O189" s="5">
        <v>0</v>
      </c>
      <c r="P189" s="5">
        <v>1</v>
      </c>
      <c r="Q189" s="5">
        <v>0</v>
      </c>
      <c r="R189" s="5">
        <v>0</v>
      </c>
      <c r="S189" s="5">
        <v>0</v>
      </c>
      <c r="T189" s="15">
        <v>1</v>
      </c>
      <c r="U189" s="103"/>
      <c r="V189" s="60">
        <f t="shared" si="35"/>
        <v>0</v>
      </c>
    </row>
    <row r="190" spans="1:22" ht="15">
      <c r="A190" s="66" t="s">
        <v>87</v>
      </c>
      <c r="B190" s="3">
        <v>5</v>
      </c>
      <c r="C190" s="4" t="s">
        <v>352</v>
      </c>
      <c r="D190" s="4"/>
      <c r="E190" s="74" t="s">
        <v>163</v>
      </c>
      <c r="F190" s="74">
        <v>1</v>
      </c>
      <c r="G190" s="45" t="s">
        <v>50</v>
      </c>
      <c r="H190" s="5">
        <v>0</v>
      </c>
      <c r="I190" s="5">
        <v>0</v>
      </c>
      <c r="J190" s="5">
        <v>0</v>
      </c>
      <c r="K190" s="5">
        <v>0</v>
      </c>
      <c r="L190" s="5">
        <v>0</v>
      </c>
      <c r="M190" s="5">
        <v>0</v>
      </c>
      <c r="N190" s="5">
        <v>0</v>
      </c>
      <c r="O190" s="5">
        <v>0</v>
      </c>
      <c r="P190" s="5">
        <v>1</v>
      </c>
      <c r="Q190" s="5">
        <v>0</v>
      </c>
      <c r="R190" s="5">
        <v>0</v>
      </c>
      <c r="S190" s="5">
        <v>0</v>
      </c>
      <c r="T190" s="15">
        <v>1</v>
      </c>
      <c r="U190" s="103"/>
      <c r="V190" s="60">
        <f t="shared" si="35"/>
        <v>0</v>
      </c>
    </row>
    <row r="191" spans="1:22" ht="15.75" thickBot="1">
      <c r="A191" s="66" t="s">
        <v>87</v>
      </c>
      <c r="B191" s="3">
        <v>6</v>
      </c>
      <c r="C191" s="4" t="s">
        <v>353</v>
      </c>
      <c r="D191" s="4"/>
      <c r="E191" s="74" t="s">
        <v>163</v>
      </c>
      <c r="F191" s="74">
        <v>12</v>
      </c>
      <c r="G191" s="45" t="s">
        <v>50</v>
      </c>
      <c r="H191" s="5">
        <v>0</v>
      </c>
      <c r="I191" s="5">
        <v>0</v>
      </c>
      <c r="J191" s="5">
        <v>0</v>
      </c>
      <c r="K191" s="5">
        <v>0</v>
      </c>
      <c r="L191" s="5">
        <v>0</v>
      </c>
      <c r="M191" s="5">
        <v>0</v>
      </c>
      <c r="N191" s="5">
        <v>0</v>
      </c>
      <c r="O191" s="5">
        <v>0</v>
      </c>
      <c r="P191" s="5">
        <v>1</v>
      </c>
      <c r="Q191" s="5">
        <v>0</v>
      </c>
      <c r="R191" s="5">
        <v>0</v>
      </c>
      <c r="S191" s="5">
        <v>0</v>
      </c>
      <c r="T191" s="15">
        <v>1</v>
      </c>
      <c r="U191" s="103"/>
      <c r="V191" s="60">
        <f t="shared" si="35"/>
        <v>0</v>
      </c>
    </row>
    <row r="192" spans="1:22" ht="15.75" thickBot="1">
      <c r="A192" s="105" t="s">
        <v>281</v>
      </c>
      <c r="B192" s="106"/>
      <c r="C192" s="106"/>
      <c r="D192" s="106"/>
      <c r="E192" s="106"/>
      <c r="F192" s="106"/>
      <c r="G192" s="106"/>
      <c r="H192" s="106">
        <f aca="true" t="shared" si="36" ref="H192:S192">SUMPRODUCT(H186:H191,$U$186:$U$191)</f>
        <v>0</v>
      </c>
      <c r="I192" s="106">
        <f t="shared" si="36"/>
        <v>0</v>
      </c>
      <c r="J192" s="106">
        <f t="shared" si="36"/>
        <v>0</v>
      </c>
      <c r="K192" s="106">
        <f t="shared" si="36"/>
        <v>0</v>
      </c>
      <c r="L192" s="106">
        <f t="shared" si="36"/>
        <v>0</v>
      </c>
      <c r="M192" s="106">
        <f t="shared" si="36"/>
        <v>0</v>
      </c>
      <c r="N192" s="106">
        <f t="shared" si="36"/>
        <v>0</v>
      </c>
      <c r="O192" s="106">
        <f t="shared" si="36"/>
        <v>0</v>
      </c>
      <c r="P192" s="106">
        <f t="shared" si="36"/>
        <v>0</v>
      </c>
      <c r="Q192" s="106">
        <f t="shared" si="36"/>
        <v>0</v>
      </c>
      <c r="R192" s="106">
        <f t="shared" si="36"/>
        <v>0</v>
      </c>
      <c r="S192" s="106">
        <f t="shared" si="36"/>
        <v>0</v>
      </c>
      <c r="T192" s="106"/>
      <c r="U192" s="107"/>
      <c r="V192" s="64">
        <f>SUBTOTAL(9,V186:V191)</f>
        <v>0</v>
      </c>
    </row>
    <row r="193" spans="1:22" ht="19.5" thickBot="1">
      <c r="A193" s="53" t="s">
        <v>290</v>
      </c>
      <c r="B193" s="55"/>
      <c r="C193" s="55" t="s">
        <v>90</v>
      </c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63"/>
    </row>
    <row r="194" spans="1:22" ht="15">
      <c r="A194" s="66" t="s">
        <v>89</v>
      </c>
      <c r="B194" s="3">
        <v>1</v>
      </c>
      <c r="C194" s="4" t="s">
        <v>354</v>
      </c>
      <c r="D194" s="4"/>
      <c r="E194" s="74" t="s">
        <v>91</v>
      </c>
      <c r="F194" s="74">
        <v>100</v>
      </c>
      <c r="G194" s="45" t="s">
        <v>50</v>
      </c>
      <c r="H194" s="5">
        <v>0</v>
      </c>
      <c r="I194" s="5">
        <v>0</v>
      </c>
      <c r="J194" s="5">
        <v>0</v>
      </c>
      <c r="K194" s="5">
        <v>0</v>
      </c>
      <c r="L194" s="5">
        <v>0</v>
      </c>
      <c r="M194" s="5">
        <v>0</v>
      </c>
      <c r="N194" s="5">
        <v>0</v>
      </c>
      <c r="O194" s="5">
        <v>0</v>
      </c>
      <c r="P194" s="5">
        <v>1</v>
      </c>
      <c r="Q194" s="5">
        <v>0</v>
      </c>
      <c r="R194" s="5">
        <v>0</v>
      </c>
      <c r="S194" s="5">
        <v>0</v>
      </c>
      <c r="T194" s="15">
        <v>1</v>
      </c>
      <c r="U194" s="103"/>
      <c r="V194" s="60">
        <f>T194*U194</f>
        <v>0</v>
      </c>
    </row>
    <row r="195" spans="1:22" ht="15">
      <c r="A195" s="66" t="s">
        <v>89</v>
      </c>
      <c r="B195" s="3">
        <v>2</v>
      </c>
      <c r="C195" s="4" t="s">
        <v>355</v>
      </c>
      <c r="D195" s="4"/>
      <c r="E195" s="74" t="s">
        <v>91</v>
      </c>
      <c r="F195" s="74">
        <v>100</v>
      </c>
      <c r="G195" s="45" t="s">
        <v>50</v>
      </c>
      <c r="H195" s="5">
        <v>0</v>
      </c>
      <c r="I195" s="5">
        <v>0</v>
      </c>
      <c r="J195" s="5">
        <v>0</v>
      </c>
      <c r="K195" s="5">
        <v>0</v>
      </c>
      <c r="L195" s="5">
        <v>0</v>
      </c>
      <c r="M195" s="5">
        <v>0</v>
      </c>
      <c r="N195" s="5">
        <v>0</v>
      </c>
      <c r="O195" s="5">
        <v>0</v>
      </c>
      <c r="P195" s="5">
        <v>1</v>
      </c>
      <c r="Q195" s="5">
        <v>0</v>
      </c>
      <c r="R195" s="5">
        <v>0</v>
      </c>
      <c r="S195" s="5">
        <v>0</v>
      </c>
      <c r="T195" s="15">
        <v>1</v>
      </c>
      <c r="U195" s="103"/>
      <c r="V195" s="60">
        <f aca="true" t="shared" si="37" ref="V195:V202">T195*U195</f>
        <v>0</v>
      </c>
    </row>
    <row r="196" spans="1:22" ht="15">
      <c r="A196" s="66" t="s">
        <v>89</v>
      </c>
      <c r="B196" s="3">
        <v>3</v>
      </c>
      <c r="C196" s="4" t="s">
        <v>356</v>
      </c>
      <c r="D196" s="4"/>
      <c r="E196" s="74" t="s">
        <v>91</v>
      </c>
      <c r="F196" s="74">
        <v>100</v>
      </c>
      <c r="G196" s="45" t="s">
        <v>50</v>
      </c>
      <c r="H196" s="5">
        <v>0</v>
      </c>
      <c r="I196" s="5">
        <v>0</v>
      </c>
      <c r="J196" s="5">
        <v>0</v>
      </c>
      <c r="K196" s="5">
        <v>0</v>
      </c>
      <c r="L196" s="5">
        <v>0</v>
      </c>
      <c r="M196" s="5">
        <v>0</v>
      </c>
      <c r="N196" s="5">
        <v>0</v>
      </c>
      <c r="O196" s="5">
        <v>0</v>
      </c>
      <c r="P196" s="5">
        <v>1</v>
      </c>
      <c r="Q196" s="5">
        <v>0</v>
      </c>
      <c r="R196" s="5">
        <v>0</v>
      </c>
      <c r="S196" s="5">
        <v>0</v>
      </c>
      <c r="T196" s="15">
        <v>1</v>
      </c>
      <c r="U196" s="103"/>
      <c r="V196" s="60">
        <f t="shared" si="37"/>
        <v>0</v>
      </c>
    </row>
    <row r="197" spans="1:22" ht="15">
      <c r="A197" s="66" t="s">
        <v>89</v>
      </c>
      <c r="B197" s="3">
        <v>4</v>
      </c>
      <c r="C197" s="4" t="s">
        <v>357</v>
      </c>
      <c r="D197" s="4"/>
      <c r="E197" s="74" t="s">
        <v>91</v>
      </c>
      <c r="F197" s="74">
        <v>100</v>
      </c>
      <c r="G197" s="45" t="s">
        <v>50</v>
      </c>
      <c r="H197" s="5">
        <v>0</v>
      </c>
      <c r="I197" s="5">
        <v>0</v>
      </c>
      <c r="J197" s="5">
        <v>0</v>
      </c>
      <c r="K197" s="5">
        <v>0</v>
      </c>
      <c r="L197" s="5">
        <v>0</v>
      </c>
      <c r="M197" s="5">
        <v>0</v>
      </c>
      <c r="N197" s="5">
        <v>0</v>
      </c>
      <c r="O197" s="5">
        <v>0</v>
      </c>
      <c r="P197" s="5">
        <v>1</v>
      </c>
      <c r="Q197" s="5">
        <v>0</v>
      </c>
      <c r="R197" s="5">
        <v>0</v>
      </c>
      <c r="S197" s="5">
        <v>0</v>
      </c>
      <c r="T197" s="15">
        <v>1</v>
      </c>
      <c r="U197" s="103"/>
      <c r="V197" s="60">
        <f t="shared" si="37"/>
        <v>0</v>
      </c>
    </row>
    <row r="198" spans="1:22" ht="15">
      <c r="A198" s="66" t="s">
        <v>89</v>
      </c>
      <c r="B198" s="3">
        <v>5</v>
      </c>
      <c r="C198" s="4" t="s">
        <v>358</v>
      </c>
      <c r="D198" s="4"/>
      <c r="E198" s="74" t="s">
        <v>91</v>
      </c>
      <c r="F198" s="74">
        <v>50</v>
      </c>
      <c r="G198" s="45" t="s">
        <v>50</v>
      </c>
      <c r="H198" s="5">
        <v>0</v>
      </c>
      <c r="I198" s="5">
        <v>0</v>
      </c>
      <c r="J198" s="5">
        <v>0</v>
      </c>
      <c r="K198" s="5">
        <v>0</v>
      </c>
      <c r="L198" s="5">
        <v>0</v>
      </c>
      <c r="M198" s="5">
        <v>0</v>
      </c>
      <c r="N198" s="5">
        <v>0</v>
      </c>
      <c r="O198" s="5">
        <v>0</v>
      </c>
      <c r="P198" s="5">
        <v>1</v>
      </c>
      <c r="Q198" s="5">
        <v>0</v>
      </c>
      <c r="R198" s="5">
        <v>0</v>
      </c>
      <c r="S198" s="5">
        <v>0</v>
      </c>
      <c r="T198" s="15">
        <v>1</v>
      </c>
      <c r="U198" s="103"/>
      <c r="V198" s="60">
        <f t="shared" si="37"/>
        <v>0</v>
      </c>
    </row>
    <row r="199" spans="1:22" ht="15">
      <c r="A199" s="66" t="s">
        <v>89</v>
      </c>
      <c r="B199" s="3">
        <v>6</v>
      </c>
      <c r="C199" s="4" t="s">
        <v>359</v>
      </c>
      <c r="D199" s="4"/>
      <c r="E199" s="74" t="s">
        <v>195</v>
      </c>
      <c r="F199" s="74">
        <v>50</v>
      </c>
      <c r="G199" s="45" t="s">
        <v>50</v>
      </c>
      <c r="H199" s="5">
        <v>0</v>
      </c>
      <c r="I199" s="5">
        <v>0</v>
      </c>
      <c r="J199" s="5">
        <v>0</v>
      </c>
      <c r="K199" s="5">
        <v>0</v>
      </c>
      <c r="L199" s="5">
        <v>0</v>
      </c>
      <c r="M199" s="5">
        <v>0</v>
      </c>
      <c r="N199" s="5">
        <v>0</v>
      </c>
      <c r="O199" s="5">
        <v>0</v>
      </c>
      <c r="P199" s="5">
        <v>1</v>
      </c>
      <c r="Q199" s="5">
        <v>0</v>
      </c>
      <c r="R199" s="5">
        <v>0</v>
      </c>
      <c r="S199" s="5">
        <v>0</v>
      </c>
      <c r="T199" s="15">
        <v>1</v>
      </c>
      <c r="U199" s="103"/>
      <c r="V199" s="60">
        <f t="shared" si="37"/>
        <v>0</v>
      </c>
    </row>
    <row r="200" spans="1:22" ht="15">
      <c r="A200" s="66" t="s">
        <v>89</v>
      </c>
      <c r="B200" s="3">
        <v>7</v>
      </c>
      <c r="C200" s="4" t="s">
        <v>360</v>
      </c>
      <c r="D200" s="4"/>
      <c r="E200" s="74" t="s">
        <v>195</v>
      </c>
      <c r="F200" s="74">
        <v>100</v>
      </c>
      <c r="G200" s="45" t="s">
        <v>50</v>
      </c>
      <c r="H200" s="5">
        <v>0</v>
      </c>
      <c r="I200" s="5">
        <v>0</v>
      </c>
      <c r="J200" s="5">
        <v>0</v>
      </c>
      <c r="K200" s="5">
        <v>0</v>
      </c>
      <c r="L200" s="5">
        <v>0</v>
      </c>
      <c r="M200" s="5">
        <v>0</v>
      </c>
      <c r="N200" s="5">
        <v>0</v>
      </c>
      <c r="O200" s="5">
        <v>0</v>
      </c>
      <c r="P200" s="5">
        <v>1</v>
      </c>
      <c r="Q200" s="5">
        <v>0</v>
      </c>
      <c r="R200" s="5">
        <v>0</v>
      </c>
      <c r="S200" s="5">
        <v>0</v>
      </c>
      <c r="T200" s="15">
        <v>1</v>
      </c>
      <c r="U200" s="103"/>
      <c r="V200" s="60">
        <f t="shared" si="37"/>
        <v>0</v>
      </c>
    </row>
    <row r="201" spans="1:22" ht="30">
      <c r="A201" s="66" t="s">
        <v>89</v>
      </c>
      <c r="B201" s="3">
        <v>8</v>
      </c>
      <c r="C201" s="73" t="s">
        <v>361</v>
      </c>
      <c r="D201" s="4"/>
      <c r="E201" s="74" t="s">
        <v>195</v>
      </c>
      <c r="F201" s="74">
        <v>100</v>
      </c>
      <c r="G201" s="45" t="s">
        <v>50</v>
      </c>
      <c r="H201" s="5">
        <v>0</v>
      </c>
      <c r="I201" s="5">
        <v>0</v>
      </c>
      <c r="J201" s="5">
        <v>0</v>
      </c>
      <c r="K201" s="5">
        <v>0</v>
      </c>
      <c r="L201" s="5">
        <v>0</v>
      </c>
      <c r="M201" s="5">
        <v>0</v>
      </c>
      <c r="N201" s="5">
        <v>0</v>
      </c>
      <c r="O201" s="5">
        <v>0</v>
      </c>
      <c r="P201" s="5">
        <v>1</v>
      </c>
      <c r="Q201" s="5">
        <v>0</v>
      </c>
      <c r="R201" s="5">
        <v>0</v>
      </c>
      <c r="S201" s="5">
        <v>0</v>
      </c>
      <c r="T201" s="15">
        <v>1</v>
      </c>
      <c r="U201" s="103"/>
      <c r="V201" s="60">
        <f t="shared" si="37"/>
        <v>0</v>
      </c>
    </row>
    <row r="202" spans="1:22" ht="15.75" thickBot="1">
      <c r="A202" s="66" t="s">
        <v>89</v>
      </c>
      <c r="B202" s="3">
        <v>9</v>
      </c>
      <c r="C202" s="16" t="s">
        <v>363</v>
      </c>
      <c r="D202" t="s">
        <v>362</v>
      </c>
      <c r="E202" s="76" t="s">
        <v>91</v>
      </c>
      <c r="F202" s="76">
        <v>100</v>
      </c>
      <c r="G202" s="48" t="s">
        <v>50</v>
      </c>
      <c r="H202" s="5">
        <v>0</v>
      </c>
      <c r="I202" s="5">
        <v>0</v>
      </c>
      <c r="J202" s="5">
        <v>0</v>
      </c>
      <c r="K202" s="5">
        <v>0</v>
      </c>
      <c r="L202" s="5">
        <v>1</v>
      </c>
      <c r="M202" s="5">
        <v>0</v>
      </c>
      <c r="N202" s="5">
        <v>0</v>
      </c>
      <c r="O202" s="5">
        <v>0</v>
      </c>
      <c r="P202" s="5">
        <v>0</v>
      </c>
      <c r="Q202" s="5">
        <v>0</v>
      </c>
      <c r="R202" s="5">
        <v>0</v>
      </c>
      <c r="S202" s="5">
        <v>0</v>
      </c>
      <c r="T202" s="15">
        <f>SUM(H202:S202)</f>
        <v>1</v>
      </c>
      <c r="U202" s="103"/>
      <c r="V202" s="61">
        <f t="shared" si="37"/>
        <v>0</v>
      </c>
    </row>
    <row r="203" spans="1:22" ht="15.75" thickBot="1">
      <c r="A203" s="105" t="s">
        <v>291</v>
      </c>
      <c r="B203" s="106"/>
      <c r="C203" s="106"/>
      <c r="D203" s="106"/>
      <c r="E203" s="106"/>
      <c r="F203" s="106"/>
      <c r="G203" s="106"/>
      <c r="H203" s="106">
        <f>SUMPRODUCT(H194:H202,$U$194:$U$202)</f>
        <v>0</v>
      </c>
      <c r="I203" s="106">
        <f aca="true" t="shared" si="38" ref="I203:S203">SUMPRODUCT(I194:I202,$U$194:$U$202)</f>
        <v>0</v>
      </c>
      <c r="J203" s="106">
        <f t="shared" si="38"/>
        <v>0</v>
      </c>
      <c r="K203" s="106">
        <f t="shared" si="38"/>
        <v>0</v>
      </c>
      <c r="L203" s="106">
        <f t="shared" si="38"/>
        <v>0</v>
      </c>
      <c r="M203" s="106">
        <f t="shared" si="38"/>
        <v>0</v>
      </c>
      <c r="N203" s="106">
        <f t="shared" si="38"/>
        <v>0</v>
      </c>
      <c r="O203" s="106">
        <f t="shared" si="38"/>
        <v>0</v>
      </c>
      <c r="P203" s="106">
        <f t="shared" si="38"/>
        <v>0</v>
      </c>
      <c r="Q203" s="106">
        <f t="shared" si="38"/>
        <v>0</v>
      </c>
      <c r="R203" s="106">
        <f t="shared" si="38"/>
        <v>0</v>
      </c>
      <c r="S203" s="106">
        <f t="shared" si="38"/>
        <v>0</v>
      </c>
      <c r="T203" s="106"/>
      <c r="U203" s="107"/>
      <c r="V203" s="101">
        <f>SUBTOTAL(9,V194:V202)</f>
        <v>0</v>
      </c>
    </row>
    <row r="204" spans="1:22" ht="19.5" thickBot="1">
      <c r="A204" s="53" t="s">
        <v>365</v>
      </c>
      <c r="B204" s="55"/>
      <c r="C204" s="55" t="s">
        <v>372</v>
      </c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63"/>
    </row>
    <row r="205" spans="1:22" ht="45">
      <c r="A205" s="68" t="s">
        <v>99</v>
      </c>
      <c r="B205" s="15">
        <v>1</v>
      </c>
      <c r="C205" s="99" t="s">
        <v>100</v>
      </c>
      <c r="D205" s="100" t="s">
        <v>370</v>
      </c>
      <c r="E205" s="12" t="s">
        <v>24</v>
      </c>
      <c r="F205" s="12">
        <v>100</v>
      </c>
      <c r="G205" s="11"/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v>3</v>
      </c>
      <c r="P205" s="8">
        <v>0</v>
      </c>
      <c r="Q205" s="8">
        <v>0</v>
      </c>
      <c r="R205" s="8">
        <v>0</v>
      </c>
      <c r="S205" s="8">
        <v>0</v>
      </c>
      <c r="T205" s="9">
        <f>SUM(H205:S205)</f>
        <v>3</v>
      </c>
      <c r="U205" s="10"/>
      <c r="V205" s="60">
        <f>T205*U205</f>
        <v>0</v>
      </c>
    </row>
    <row r="206" spans="1:22" ht="45.75" thickBot="1">
      <c r="A206" s="68" t="s">
        <v>99</v>
      </c>
      <c r="B206" s="15">
        <v>2</v>
      </c>
      <c r="C206" s="99" t="s">
        <v>282</v>
      </c>
      <c r="D206" s="100" t="s">
        <v>371</v>
      </c>
      <c r="E206" s="12" t="s">
        <v>24</v>
      </c>
      <c r="F206" s="12">
        <v>100</v>
      </c>
      <c r="G206" s="11"/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3</v>
      </c>
      <c r="P206" s="8">
        <v>0</v>
      </c>
      <c r="Q206" s="8">
        <v>0</v>
      </c>
      <c r="R206" s="8">
        <v>0</v>
      </c>
      <c r="S206" s="8">
        <v>0</v>
      </c>
      <c r="T206" s="9">
        <f>SUM(H206:S206)</f>
        <v>3</v>
      </c>
      <c r="U206" s="10"/>
      <c r="V206" s="60">
        <f>T206*U206</f>
        <v>0</v>
      </c>
    </row>
    <row r="207" spans="1:22" ht="15.75" thickBot="1">
      <c r="A207" s="105" t="s">
        <v>369</v>
      </c>
      <c r="B207" s="106"/>
      <c r="C207" s="106"/>
      <c r="D207" s="106"/>
      <c r="E207" s="106"/>
      <c r="F207" s="106"/>
      <c r="G207" s="106"/>
      <c r="H207" s="106" t="e">
        <f>SUMPRODUCT(H205:H206,#REF!)</f>
        <v>#REF!</v>
      </c>
      <c r="I207" s="106" t="e">
        <f>SUMPRODUCT(I205:I206,#REF!)</f>
        <v>#REF!</v>
      </c>
      <c r="J207" s="106" t="e">
        <f>SUMPRODUCT(J205:J206,#REF!)</f>
        <v>#REF!</v>
      </c>
      <c r="K207" s="106" t="e">
        <f>SUMPRODUCT(K205:K206,#REF!)</f>
        <v>#REF!</v>
      </c>
      <c r="L207" s="106" t="e">
        <f>SUMPRODUCT(L205:L206,#REF!)</f>
        <v>#REF!</v>
      </c>
      <c r="M207" s="106" t="e">
        <f>SUMPRODUCT(M205:M206,#REF!)</f>
        <v>#REF!</v>
      </c>
      <c r="N207" s="106" t="e">
        <f>SUMPRODUCT(N205:N206,#REF!)</f>
        <v>#REF!</v>
      </c>
      <c r="O207" s="106" t="e">
        <f>SUMPRODUCT(O205:O206,#REF!)</f>
        <v>#REF!</v>
      </c>
      <c r="P207" s="106" t="e">
        <f>SUMPRODUCT(P205:P206,#REF!)</f>
        <v>#REF!</v>
      </c>
      <c r="Q207" s="106" t="e">
        <f>SUMPRODUCT(Q205:Q206,#REF!)</f>
        <v>#REF!</v>
      </c>
      <c r="R207" s="106" t="e">
        <f>SUMPRODUCT(R205:R206,#REF!)</f>
        <v>#REF!</v>
      </c>
      <c r="S207" s="106" t="e">
        <f>SUMPRODUCT(S205:S206,#REF!)</f>
        <v>#REF!</v>
      </c>
      <c r="T207" s="106"/>
      <c r="U207" s="107"/>
      <c r="V207" s="70">
        <f>SUBTOTAL(9,V205:V206)</f>
        <v>0</v>
      </c>
    </row>
  </sheetData>
  <protectedRanges>
    <protectedRange sqref="G77" name="Matějovič_4"/>
    <protectedRange sqref="G157:G160" name="Matějovič_7"/>
    <protectedRange sqref="G202" name="Matějovič_8"/>
  </protectedRanges>
  <mergeCells count="31">
    <mergeCell ref="A161:U161"/>
    <mergeCell ref="A176:U176"/>
    <mergeCell ref="A184:U184"/>
    <mergeCell ref="A192:U192"/>
    <mergeCell ref="A203:U203"/>
    <mergeCell ref="A165:U165"/>
    <mergeCell ref="A4:V4"/>
    <mergeCell ref="A3:V3"/>
    <mergeCell ref="A30:U30"/>
    <mergeCell ref="A148:U148"/>
    <mergeCell ref="A138:U138"/>
    <mergeCell ref="A44:U44"/>
    <mergeCell ref="A52:U52"/>
    <mergeCell ref="A60:U60"/>
    <mergeCell ref="A66:U66"/>
    <mergeCell ref="A207:U207"/>
    <mergeCell ref="A1:V1"/>
    <mergeCell ref="A126:U126"/>
    <mergeCell ref="A12:U12"/>
    <mergeCell ref="A113:U113"/>
    <mergeCell ref="A33:U33"/>
    <mergeCell ref="A5:T5"/>
    <mergeCell ref="A6:T6"/>
    <mergeCell ref="A78:U78"/>
    <mergeCell ref="A90:U90"/>
    <mergeCell ref="A98:U98"/>
    <mergeCell ref="A104:U104"/>
    <mergeCell ref="A109:U109"/>
    <mergeCell ref="A36:U36"/>
    <mergeCell ref="A39:U39"/>
    <mergeCell ref="A18:U1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Rajdlová Tereza</dc:creator>
  <cp:keywords/>
  <dc:description/>
  <cp:lastModifiedBy>Škrabal Ondřej</cp:lastModifiedBy>
  <dcterms:created xsi:type="dcterms:W3CDTF">2020-02-18T11:04:55Z</dcterms:created>
  <dcterms:modified xsi:type="dcterms:W3CDTF">2020-03-02T08:42:14Z</dcterms:modified>
  <cp:category/>
  <cp:version/>
  <cp:contentType/>
  <cp:contentStatus/>
</cp:coreProperties>
</file>